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tabRatio="639" activeTab="6"/>
  </bookViews>
  <sheets>
    <sheet name="1 курс" sheetId="1" r:id="rId1"/>
    <sheet name="2 курс" sheetId="2" r:id="rId2"/>
    <sheet name="3 курс" sheetId="3" r:id="rId3"/>
    <sheet name="4 курс" sheetId="4" r:id="rId4"/>
    <sheet name="5c" sheetId="5" r:id="rId5"/>
    <sheet name="5м" sheetId="6" r:id="rId6"/>
    <sheet name="1 курс (технікум)" sheetId="7" r:id="rId7"/>
    <sheet name="2 курс (технікум)" sheetId="8" r:id="rId8"/>
  </sheets>
  <externalReferences>
    <externalReference r:id="rId11"/>
  </externalReferences>
  <definedNames>
    <definedName name="_xlnm.Print_Area" localSheetId="0">'1 курс'!$A$1:$AA$30</definedName>
    <definedName name="_xlnm.Print_Area" localSheetId="6">'1 курс (технікум)'!$A$1:$Z$34</definedName>
    <definedName name="_xlnm.Print_Area" localSheetId="1">'2 курс'!$A$1:$AC$32</definedName>
    <definedName name="_xlnm.Print_Area" localSheetId="7">'2 курс (технікум)'!$A$1:$Z$36</definedName>
    <definedName name="_xlnm.Print_Area" localSheetId="2">'3 курс'!$B$1:$AA$146</definedName>
    <definedName name="_xlnm.Print_Area" localSheetId="3">'4 курс'!$A$1:$Z$135</definedName>
    <definedName name="_xlnm.Print_Area" localSheetId="4">'5c'!$A$1:$Y$101</definedName>
    <definedName name="_xlnm.Print_Area" localSheetId="5">'5м'!$A$1:$O$107</definedName>
  </definedNames>
  <calcPr fullCalcOnLoad="1"/>
</workbook>
</file>

<file path=xl/sharedStrings.xml><?xml version="1.0" encoding="utf-8"?>
<sst xmlns="http://schemas.openxmlformats.org/spreadsheetml/2006/main" count="1731" uniqueCount="459">
  <si>
    <r>
      <t xml:space="preserve">Модульний контроль  </t>
    </r>
    <r>
      <rPr>
        <b/>
        <sz val="16"/>
        <rFont val="Arial Cyr"/>
        <family val="0"/>
      </rPr>
      <t>1</t>
    </r>
  </si>
  <si>
    <r>
      <t xml:space="preserve"> навч.тиж. </t>
    </r>
    <r>
      <rPr>
        <b/>
        <sz val="14"/>
        <rFont val="Arial Cyr"/>
        <family val="2"/>
      </rPr>
      <t>13</t>
    </r>
  </si>
  <si>
    <r>
      <t xml:space="preserve"> </t>
    </r>
    <r>
      <rPr>
        <sz val="12"/>
        <rFont val="Arial Cyr"/>
        <family val="2"/>
      </rPr>
      <t xml:space="preserve">навч.тиж. </t>
    </r>
    <r>
      <rPr>
        <b/>
        <sz val="14"/>
        <rFont val="Arial Cyr"/>
        <family val="2"/>
      </rPr>
      <t>10</t>
    </r>
  </si>
  <si>
    <r>
      <t xml:space="preserve">9 </t>
    </r>
    <r>
      <rPr>
        <sz val="14"/>
        <rFont val="Arial"/>
        <family val="2"/>
      </rPr>
      <t>семестр (Осінь)</t>
    </r>
  </si>
  <si>
    <r>
      <t>10</t>
    </r>
    <r>
      <rPr>
        <sz val="14"/>
        <rFont val="Arial"/>
        <family val="2"/>
      </rPr>
      <t xml:space="preserve"> семестр  (Весна)</t>
    </r>
  </si>
  <si>
    <r>
      <t xml:space="preserve">10 </t>
    </r>
    <r>
      <rPr>
        <sz val="14"/>
        <rFont val="Arial"/>
        <family val="2"/>
      </rPr>
      <t>семестр  (Весна)</t>
    </r>
  </si>
  <si>
    <t>Курсова робота з наукових досліджень</t>
  </si>
  <si>
    <r>
      <t xml:space="preserve"> 3.6. Професійний блок  "Охорона праці в гірничому виробництві"  </t>
    </r>
    <r>
      <rPr>
        <b/>
        <sz val="14"/>
        <rFont val="Arial Narrow"/>
        <family val="2"/>
      </rPr>
      <t xml:space="preserve"> гр. 6</t>
    </r>
  </si>
  <si>
    <t>№</t>
  </si>
  <si>
    <t>Назва дисципліни</t>
  </si>
  <si>
    <t>Кафедра</t>
  </si>
  <si>
    <t>Час на засвоєння</t>
  </si>
  <si>
    <t>Примітка</t>
  </si>
  <si>
    <t>лекц</t>
  </si>
  <si>
    <t>лабор</t>
  </si>
  <si>
    <t>практ</t>
  </si>
  <si>
    <t>Історія України</t>
  </si>
  <si>
    <t>Разом:</t>
  </si>
  <si>
    <t>залік</t>
  </si>
  <si>
    <t>Фізичне виховання</t>
  </si>
  <si>
    <t>Вища математика</t>
  </si>
  <si>
    <t>Фізика</t>
  </si>
  <si>
    <t>Філософії</t>
  </si>
  <si>
    <t>Іноземних мов</t>
  </si>
  <si>
    <t>Фізичного виховання</t>
  </si>
  <si>
    <t>Вищої математики</t>
  </si>
  <si>
    <t>Фізики</t>
  </si>
  <si>
    <t>Хімії</t>
  </si>
  <si>
    <t>Геодезії</t>
  </si>
  <si>
    <t>Основи гірничого виробництва</t>
  </si>
  <si>
    <t>Маркшейдерії</t>
  </si>
  <si>
    <t>Маркетингу</t>
  </si>
  <si>
    <t>Виробнича практика</t>
  </si>
  <si>
    <t>Прикладної економіки</t>
  </si>
  <si>
    <t>Охорона праці в галузі</t>
  </si>
  <si>
    <t>Особливості підземної розробки рудних родовищ</t>
  </si>
  <si>
    <t>Добування і переробка будівельних гірських порід</t>
  </si>
  <si>
    <t>Переддипломна практика</t>
  </si>
  <si>
    <t>Математичне моделювання систем</t>
  </si>
  <si>
    <t>Педагогіка вищої школи</t>
  </si>
  <si>
    <t>Дисципліни за вибором ВНЗ</t>
  </si>
  <si>
    <t>ПРР, ВГР</t>
  </si>
  <si>
    <t>Механіка гірських порід</t>
  </si>
  <si>
    <t>Усього</t>
  </si>
  <si>
    <t>Транспортні системи гірничих підприємств</t>
  </si>
  <si>
    <t>АОП</t>
  </si>
  <si>
    <t>Екології</t>
  </si>
  <si>
    <t>ПРР</t>
  </si>
  <si>
    <t>ВГР</t>
  </si>
  <si>
    <t>з</t>
  </si>
  <si>
    <t>дз</t>
  </si>
  <si>
    <t>Економіка гірничого виробництва</t>
  </si>
  <si>
    <t>Проектування гірничого виробництва</t>
  </si>
  <si>
    <t>Вентиляція шахт і рудників</t>
  </si>
  <si>
    <t xml:space="preserve">ПРР                    </t>
  </si>
  <si>
    <t>Кп з Проектування гірничого виробництва</t>
  </si>
  <si>
    <t>Методологія наукових досліджень</t>
  </si>
  <si>
    <t xml:space="preserve"> ВГР                    </t>
  </si>
  <si>
    <t>Гірничої механіки</t>
  </si>
  <si>
    <t>Аерології та охорони праці</t>
  </si>
  <si>
    <t>Компютерні технології в гірництві</t>
  </si>
  <si>
    <t>Геологія</t>
  </si>
  <si>
    <t>Історії та політичної теорії</t>
  </si>
  <si>
    <t>Моніторінг умов праці</t>
  </si>
  <si>
    <t>Пожежна безпека та гірничорятувальна справа</t>
  </si>
  <si>
    <t>Дегазація родовищ</t>
  </si>
  <si>
    <t>Філософські проблеми наукових досліджень</t>
  </si>
  <si>
    <t>Контрольні заходи</t>
  </si>
  <si>
    <t>екз. або залік</t>
  </si>
  <si>
    <t>е</t>
  </si>
  <si>
    <t>екз.</t>
  </si>
  <si>
    <t>кільк. моду-лів</t>
  </si>
  <si>
    <t>ТСТ</t>
  </si>
  <si>
    <t>да</t>
  </si>
  <si>
    <t>ПРР, ВГР, ТСТ</t>
  </si>
  <si>
    <t>Кількість модулів</t>
  </si>
  <si>
    <t>Кількість екзаменів</t>
  </si>
  <si>
    <t>Кількість заліків</t>
  </si>
  <si>
    <t>Навчально -ознайомча практика</t>
  </si>
  <si>
    <t>ПРР, ВГР, АОП, ТСТ</t>
  </si>
  <si>
    <t>Інформатика</t>
  </si>
  <si>
    <t>Програмного забезпечення компютерних систем</t>
  </si>
  <si>
    <t>Геології та розвідки родовищ корисних копалин.</t>
  </si>
  <si>
    <t>Філософія</t>
  </si>
  <si>
    <t>Інтелектуальна власність</t>
  </si>
  <si>
    <t>Вантажно-транспортні та складські процеси в гірництві</t>
  </si>
  <si>
    <t>Проектування транспортних систем і комплексів</t>
  </si>
  <si>
    <t>Методи управління шахтними вантажопотоками</t>
  </si>
  <si>
    <t>Військова підготовка</t>
  </si>
  <si>
    <t>Хімія</t>
  </si>
  <si>
    <t>Нарисна геометрія. Інженерна графіка</t>
  </si>
  <si>
    <t>Геології та розвідки родовищ корисних копалин</t>
  </si>
  <si>
    <t>Цивільного та господарського права</t>
  </si>
  <si>
    <t>Збагачення корисних копалин</t>
  </si>
  <si>
    <r>
      <t>2</t>
    </r>
    <r>
      <rPr>
        <sz val="14"/>
        <rFont val="Arial"/>
        <family val="2"/>
      </rPr>
      <t xml:space="preserve"> семестр</t>
    </r>
  </si>
  <si>
    <r>
      <t xml:space="preserve">1 </t>
    </r>
    <r>
      <rPr>
        <sz val="14"/>
        <rFont val="Arial"/>
        <family val="2"/>
      </rPr>
      <t>семестр</t>
    </r>
  </si>
  <si>
    <r>
      <t xml:space="preserve">3 </t>
    </r>
    <r>
      <rPr>
        <sz val="14"/>
        <rFont val="Arial"/>
        <family val="2"/>
      </rPr>
      <t>семестр</t>
    </r>
  </si>
  <si>
    <r>
      <t>4</t>
    </r>
    <r>
      <rPr>
        <sz val="14"/>
        <rFont val="Arial"/>
        <family val="2"/>
      </rPr>
      <t xml:space="preserve"> семестр</t>
    </r>
  </si>
  <si>
    <t>Навчальна практика (геологічна)</t>
  </si>
  <si>
    <t>д.залік</t>
  </si>
  <si>
    <t xml:space="preserve">Основ конструювання механізмів і машин </t>
  </si>
  <si>
    <t>Технологія та безпека виконання вибухових робіт</t>
  </si>
  <si>
    <t>Процеси відкритих гірничих робіт</t>
  </si>
  <si>
    <t>Військової підготовки</t>
  </si>
  <si>
    <t>Основи наукових досліджень</t>
  </si>
  <si>
    <t>Гірничо-комп'ютерна графіка</t>
  </si>
  <si>
    <t>Спорудження відкритих гірничих виробок</t>
  </si>
  <si>
    <t>Маркетингові технології в гірництві</t>
  </si>
  <si>
    <t>1. Нормативні дисцмпліни</t>
  </si>
  <si>
    <t>2. Вибіркові дисципліни ВНЗ</t>
  </si>
  <si>
    <t>Кількість годин</t>
  </si>
  <si>
    <t>Процеси підземн. гірничих робіт</t>
  </si>
  <si>
    <t>Спорудження підземних гірничих виробок</t>
  </si>
  <si>
    <t>Фізико-хімічна геотехнологія</t>
  </si>
  <si>
    <t>Гігієна праці та виробничого середовища</t>
  </si>
  <si>
    <t>Нормативно- правове забезпечення охорони праці</t>
  </si>
  <si>
    <t xml:space="preserve">Будівельної та теоретичної механіки </t>
  </si>
  <si>
    <r>
      <t>Прикладна механіка</t>
    </r>
    <r>
      <rPr>
        <sz val="12"/>
        <rFont val="Arial Narrow"/>
        <family val="2"/>
      </rPr>
      <t xml:space="preserve">                 (Опір матеріалів)</t>
    </r>
  </si>
  <si>
    <r>
      <t>Прикладна механіка</t>
    </r>
    <r>
      <rPr>
        <sz val="12"/>
        <rFont val="Arial Narrow"/>
        <family val="2"/>
      </rPr>
      <t xml:space="preserve">                 (Теоретична механіка)</t>
    </r>
  </si>
  <si>
    <r>
      <t xml:space="preserve">5 </t>
    </r>
    <r>
      <rPr>
        <sz val="14"/>
        <rFont val="Arial"/>
        <family val="2"/>
      </rPr>
      <t>семестр</t>
    </r>
  </si>
  <si>
    <r>
      <t>6</t>
    </r>
    <r>
      <rPr>
        <sz val="14"/>
        <rFont val="Arial"/>
        <family val="2"/>
      </rPr>
      <t xml:space="preserve"> семестр</t>
    </r>
  </si>
  <si>
    <t xml:space="preserve"> 3. Вибіркові дисципліни студентами     Спеціалізація "Відкриті гірничі роботи" Гр. 7,8</t>
  </si>
  <si>
    <t>Будівництва і геомеханіки</t>
  </si>
  <si>
    <t>мод</t>
  </si>
  <si>
    <t>дзал</t>
  </si>
  <si>
    <r>
      <t xml:space="preserve">7 </t>
    </r>
    <r>
      <rPr>
        <sz val="14"/>
        <rFont val="Arial"/>
        <family val="2"/>
      </rPr>
      <t>семестр</t>
    </r>
  </si>
  <si>
    <t>Економіка</t>
  </si>
  <si>
    <t>Основи охорони праці</t>
  </si>
  <si>
    <t>Основи менеджменту</t>
  </si>
  <si>
    <t>Основи автоматизації гірничого виробництва</t>
  </si>
  <si>
    <t>Автоматизації та комп'ютерниї систем</t>
  </si>
  <si>
    <t>Технологія підземної розробки родовищ корисних.копалин</t>
  </si>
  <si>
    <t>Технологія відкритої розробки родовищ корисних.копалин</t>
  </si>
  <si>
    <t>КП зтехнології підземної (відкритої) розробки родовищ корисних копалин</t>
  </si>
  <si>
    <t>ПРР. ВГР</t>
  </si>
  <si>
    <t>Аерологія гірничих підприємств</t>
  </si>
  <si>
    <t>3. Вибіркові дисципліни за вибором студентів</t>
  </si>
  <si>
    <t xml:space="preserve">Гідромеханізація, осушення та водовідлив в кар'єрах </t>
  </si>
  <si>
    <t>Рекультивація земель, порушених  ВГР</t>
  </si>
  <si>
    <t>Механізіровані комплекси</t>
  </si>
  <si>
    <t>Теорія геодинамічних явищ</t>
  </si>
  <si>
    <t>Моделювання виробничих процесів</t>
  </si>
  <si>
    <t>Менеджмент охорони праці</t>
  </si>
  <si>
    <t xml:space="preserve">Промислова вентиляція та кондиціювання повітря </t>
  </si>
  <si>
    <t xml:space="preserve">Електробезпека </t>
  </si>
  <si>
    <t>Транспортна логістика гірничих підприємств</t>
  </si>
  <si>
    <t>Дисципліни за вибором студентів</t>
  </si>
  <si>
    <t>кафедри</t>
  </si>
  <si>
    <t xml:space="preserve">Усього                        </t>
  </si>
  <si>
    <t>Газопромислові транспортні комплекси</t>
  </si>
  <si>
    <t xml:space="preserve">Загальної та структурної геології </t>
  </si>
  <si>
    <t>ПРР,ВГР</t>
  </si>
  <si>
    <t>М+С</t>
  </si>
  <si>
    <t>М</t>
  </si>
  <si>
    <t>Вища освіта і Болонський процес</t>
  </si>
  <si>
    <t>Теорія управління станом гірського масиву</t>
  </si>
  <si>
    <r>
      <t xml:space="preserve">Державна атестація ( 6.090301.02 - </t>
    </r>
    <r>
      <rPr>
        <sz val="12"/>
        <rFont val="Arial"/>
        <family val="2"/>
      </rPr>
      <t>ПРР-4чл, АОП - 2чл., Пр. екон. - 2чл</t>
    </r>
    <r>
      <rPr>
        <b/>
        <sz val="12"/>
        <rFont val="Arial"/>
        <family val="2"/>
      </rPr>
      <t xml:space="preserve">. </t>
    </r>
    <r>
      <rPr>
        <sz val="12"/>
        <rFont val="Arial"/>
        <family val="2"/>
      </rPr>
      <t xml:space="preserve">ТСТ-2чл. </t>
    </r>
    <r>
      <rPr>
        <b/>
        <sz val="12"/>
        <rFont val="Arial"/>
        <family val="2"/>
      </rPr>
      <t xml:space="preserve"> 6.090301.03 - </t>
    </r>
    <r>
      <rPr>
        <sz val="12"/>
        <rFont val="Arial"/>
        <family val="2"/>
      </rPr>
      <t>ВГР-2чл., АОП -1чл., Пр.екон.,-1чл, ТСТ-1чл.</t>
    </r>
    <r>
      <rPr>
        <b/>
        <sz val="12"/>
        <rFont val="Arial"/>
        <family val="2"/>
      </rPr>
      <t>.)</t>
    </r>
  </si>
  <si>
    <t xml:space="preserve"> Гідрогеології та інженерної геології </t>
  </si>
  <si>
    <t>Організація та планування гірничих робіт</t>
  </si>
  <si>
    <t>Компютерні технології у проектуванні гірничого виробництва</t>
  </si>
  <si>
    <t xml:space="preserve">2. Вибіркові дисципліни ВНЗ.  </t>
  </si>
  <si>
    <t xml:space="preserve">Трубопровідний транспорт газу </t>
  </si>
  <si>
    <t xml:space="preserve">Автомобільні газонаповнювальні компресорні станції </t>
  </si>
  <si>
    <r>
      <t xml:space="preserve">2 чверть  </t>
    </r>
    <r>
      <rPr>
        <sz val="11"/>
        <rFont val="Arial Cyr"/>
        <family val="2"/>
      </rPr>
      <t xml:space="preserve">навч.тиж. </t>
    </r>
    <r>
      <rPr>
        <b/>
        <sz val="14"/>
        <rFont val="Arial Cyr"/>
        <family val="2"/>
      </rPr>
      <t>9</t>
    </r>
  </si>
  <si>
    <t xml:space="preserve">Виробнича практика </t>
  </si>
  <si>
    <t>1. Нормативні дисципліни</t>
  </si>
  <si>
    <r>
      <t xml:space="preserve"> </t>
    </r>
    <r>
      <rPr>
        <b/>
        <sz val="12"/>
        <rFont val="Arial Cyr"/>
        <family val="0"/>
      </rPr>
      <t>дипломування</t>
    </r>
  </si>
  <si>
    <t>Спеціалісти</t>
  </si>
  <si>
    <t>Магістр</t>
  </si>
  <si>
    <t>Іноземна мова (для академічних цілей)</t>
  </si>
  <si>
    <t>2год. лек+</t>
  </si>
  <si>
    <t>Технологічне обладнання для акумулювання і транспорту газу</t>
  </si>
  <si>
    <t>Розподільні інформаційні системи</t>
  </si>
  <si>
    <t>Технології програмування</t>
  </si>
  <si>
    <t xml:space="preserve">                                     Усього                        </t>
  </si>
  <si>
    <t>4 курс</t>
  </si>
  <si>
    <t>Підземні газосховища</t>
  </si>
  <si>
    <t>КП з технології підземної  розробки родовищ корисних копалин</t>
  </si>
  <si>
    <t>Процеси буріння дегазаційних свердловин</t>
  </si>
  <si>
    <t>Оцінка газоносності вугільних родовищ</t>
  </si>
  <si>
    <t>Прийняття технологічних рішень у гірничому виробництві</t>
  </si>
  <si>
    <t>Раціональне природокористування</t>
  </si>
  <si>
    <t>Аварійно-рятувальні роботи</t>
  </si>
  <si>
    <t>Трубопровідний транспорт</t>
  </si>
  <si>
    <t>Режими експлуатації систем газопостачання</t>
  </si>
  <si>
    <t>Екологічна безпека при відкритій розробці родовищ</t>
  </si>
  <si>
    <t>Укрвїнська мова( за проф. спрямуванням)</t>
  </si>
  <si>
    <t>Іноземна мова</t>
  </si>
  <si>
    <t>позакредитна</t>
  </si>
  <si>
    <t>Історія Укріїнської культури</t>
  </si>
  <si>
    <t>Геодезія</t>
  </si>
  <si>
    <t>Термодинаміка</t>
  </si>
  <si>
    <t>Моделювання обєктів  гірничого виробництва</t>
  </si>
  <si>
    <t>КР з моделювання обєктів  гірничого виробництва</t>
  </si>
  <si>
    <t>Системи управління гірничим обладнанням</t>
  </si>
  <si>
    <r>
      <t xml:space="preserve"> </t>
    </r>
    <r>
      <rPr>
        <sz val="12"/>
        <rFont val="Arial Cyr"/>
        <family val="2"/>
      </rPr>
      <t xml:space="preserve">навч.тиж. </t>
    </r>
    <r>
      <rPr>
        <b/>
        <sz val="14"/>
        <rFont val="Arial Cyr"/>
        <family val="2"/>
      </rPr>
      <t>11</t>
    </r>
  </si>
  <si>
    <r>
      <t xml:space="preserve"> навч.тиж. </t>
    </r>
    <r>
      <rPr>
        <b/>
        <sz val="14"/>
        <rFont val="Arial Cyr"/>
        <family val="2"/>
      </rPr>
      <t>14</t>
    </r>
  </si>
  <si>
    <t>e</t>
  </si>
  <si>
    <r>
      <t xml:space="preserve"> 2.1. Професійний блок "Підземна розробка пластових родовищ " гр.</t>
    </r>
    <r>
      <rPr>
        <b/>
        <sz val="14"/>
        <rFont val="Arial Narrow"/>
        <family val="2"/>
      </rPr>
      <t>4;</t>
    </r>
    <r>
      <rPr>
        <b/>
        <sz val="12"/>
        <rFont val="Arial Narrow"/>
        <family val="2"/>
      </rPr>
      <t xml:space="preserve"> </t>
    </r>
  </si>
  <si>
    <r>
      <t xml:space="preserve"> 3.2.  Професійний блок  "Підземна розробка пластових родовищ"   </t>
    </r>
    <r>
      <rPr>
        <b/>
        <sz val="14"/>
        <rFont val="Arial Narrow"/>
        <family val="2"/>
      </rPr>
      <t>гр</t>
    </r>
    <r>
      <rPr>
        <b/>
        <sz val="12"/>
        <rFont val="Arial Narrow"/>
        <family val="2"/>
      </rPr>
      <t>.</t>
    </r>
    <r>
      <rPr>
        <b/>
        <sz val="14"/>
        <rFont val="Arial Narrow"/>
        <family val="2"/>
      </rPr>
      <t>4</t>
    </r>
  </si>
  <si>
    <t>Інформаційно-комунікаційні технології для презентації наукових робіт</t>
  </si>
  <si>
    <t xml:space="preserve"> Професійний блок "Військова підготовка"</t>
  </si>
  <si>
    <t>Проектування рудних шахт</t>
  </si>
  <si>
    <t xml:space="preserve">ВГР. </t>
  </si>
  <si>
    <t>0,5</t>
  </si>
  <si>
    <t>Основ конструювання механізмів і машин</t>
  </si>
  <si>
    <r>
      <t xml:space="preserve">Модульний контроль  </t>
    </r>
    <r>
      <rPr>
        <b/>
        <sz val="12"/>
        <rFont val="Arial Cyr"/>
        <family val="0"/>
      </rPr>
      <t>1</t>
    </r>
  </si>
  <si>
    <r>
      <t xml:space="preserve">Модульний контроль </t>
    </r>
    <r>
      <rPr>
        <b/>
        <sz val="12"/>
        <rFont val="Arial Cyr"/>
        <family val="0"/>
      </rPr>
      <t>1</t>
    </r>
  </si>
  <si>
    <t>Безпека життєдіяльності</t>
  </si>
  <si>
    <t xml:space="preserve">Екологія </t>
  </si>
  <si>
    <r>
      <t xml:space="preserve">  </t>
    </r>
    <r>
      <rPr>
        <b/>
        <sz val="11"/>
        <rFont val="Arial Cyr"/>
        <family val="2"/>
      </rPr>
      <t xml:space="preserve"> </t>
    </r>
    <r>
      <rPr>
        <b/>
        <sz val="14"/>
        <rFont val="Arial Cyr"/>
        <family val="0"/>
      </rPr>
      <t>1 чверть</t>
    </r>
    <r>
      <rPr>
        <sz val="11"/>
        <rFont val="Arial Cyr"/>
        <family val="2"/>
      </rPr>
      <t xml:space="preserve"> кільк. годин</t>
    </r>
  </si>
  <si>
    <r>
      <t xml:space="preserve"> 4 чверть</t>
    </r>
    <r>
      <rPr>
        <sz val="11"/>
        <rFont val="Arial Cyr"/>
        <family val="2"/>
      </rPr>
      <t xml:space="preserve"> кільк. годин</t>
    </r>
  </si>
  <si>
    <r>
      <t xml:space="preserve">  </t>
    </r>
    <r>
      <rPr>
        <b/>
        <sz val="14"/>
        <rFont val="Arial Cyr"/>
        <family val="0"/>
      </rPr>
      <t xml:space="preserve"> 2 чверть</t>
    </r>
    <r>
      <rPr>
        <sz val="11"/>
        <rFont val="Arial Cyr"/>
        <family val="2"/>
      </rPr>
      <t xml:space="preserve"> кільк. годин</t>
    </r>
  </si>
  <si>
    <r>
      <t xml:space="preserve"> </t>
    </r>
    <r>
      <rPr>
        <sz val="14"/>
        <rFont val="Arial Cyr"/>
        <family val="0"/>
      </rPr>
      <t xml:space="preserve"> </t>
    </r>
    <r>
      <rPr>
        <b/>
        <sz val="14"/>
        <rFont val="Arial Cyr"/>
        <family val="0"/>
      </rPr>
      <t xml:space="preserve"> 3 чверть</t>
    </r>
    <r>
      <rPr>
        <sz val="11"/>
        <rFont val="Arial Cyr"/>
        <family val="2"/>
      </rPr>
      <t xml:space="preserve"> кільк. годин</t>
    </r>
  </si>
  <si>
    <t>Гідромеханіка</t>
  </si>
  <si>
    <r>
      <t xml:space="preserve"> 2.4.  Професійний блок "Охорона праці в гірничому виробництві" гр. </t>
    </r>
    <r>
      <rPr>
        <b/>
        <sz val="14"/>
        <rFont val="Arial Narrow"/>
        <family val="2"/>
      </rPr>
      <t>6</t>
    </r>
    <r>
      <rPr>
        <b/>
        <sz val="12"/>
        <rFont val="Arial Narrow"/>
        <family val="2"/>
      </rPr>
      <t xml:space="preserve"> </t>
    </r>
  </si>
  <si>
    <t>Материалознавство</t>
  </si>
  <si>
    <t>Гірничі машини</t>
  </si>
  <si>
    <t>Гірничих машин та інжинірингу</t>
  </si>
  <si>
    <t>КП з транспортних систем гірничих підприємств</t>
  </si>
  <si>
    <t>Основи менеджменту в гірничому виробництві</t>
  </si>
  <si>
    <t>Гуманітарні</t>
  </si>
  <si>
    <t>Професійні</t>
  </si>
  <si>
    <t>Гуманітарні дисципліни</t>
  </si>
  <si>
    <t>Професійні дисципліни</t>
  </si>
  <si>
    <t xml:space="preserve">   "Військова підготовка"</t>
  </si>
  <si>
    <t xml:space="preserve">2.1. Професійний блок: "Підземна розробка пластових родовищ"   гр.4, </t>
  </si>
  <si>
    <t>Інформаційні технології при відкритих гірничих роботах</t>
  </si>
  <si>
    <t>Професійна англійська мова</t>
  </si>
  <si>
    <r>
      <t xml:space="preserve">Навч.тижнів  </t>
    </r>
    <r>
      <rPr>
        <b/>
        <sz val="16"/>
        <rFont val="Arial Cyr"/>
        <family val="0"/>
      </rPr>
      <t>9</t>
    </r>
  </si>
  <si>
    <t>Цикл цивільного захисту</t>
  </si>
  <si>
    <t>Цивільний захист</t>
  </si>
  <si>
    <t>ПРР-2,3,4,5, АОП-6, ВГР-7, ТСТ-9</t>
  </si>
  <si>
    <t xml:space="preserve"> Спеціальність  7.05030101_Розробка родовищ та видобування корисних копалин. </t>
  </si>
  <si>
    <t>Навчальна практика (геодезична)</t>
  </si>
  <si>
    <t>Основи теорії транспорту</t>
  </si>
  <si>
    <t xml:space="preserve"> ТСТ</t>
  </si>
  <si>
    <t>Гірничотехнічна англійська мова</t>
  </si>
  <si>
    <r>
      <t xml:space="preserve">3.4. Професійний блок  "Менеджмент в гірничому виробництві" </t>
    </r>
    <r>
      <rPr>
        <b/>
        <sz val="14"/>
        <rFont val="Arial Narrow"/>
        <family val="2"/>
      </rPr>
      <t xml:space="preserve"> гр. 5</t>
    </r>
    <r>
      <rPr>
        <b/>
        <sz val="12"/>
        <rFont val="Arial Narrow"/>
        <family val="2"/>
      </rPr>
      <t xml:space="preserve">  </t>
    </r>
  </si>
  <si>
    <t>Електропривод</t>
  </si>
  <si>
    <t>Системи електропостачання</t>
  </si>
  <si>
    <t>КП зтехнології підземної  розробки родовищ корисних копалин</t>
  </si>
  <si>
    <t>Відновлювальних джерел енергії</t>
  </si>
  <si>
    <r>
      <t xml:space="preserve">Кільк. годин в тиждень   </t>
    </r>
    <r>
      <rPr>
        <b/>
        <sz val="16"/>
        <rFont val="Arial Cyr"/>
        <family val="0"/>
      </rPr>
      <t>11</t>
    </r>
  </si>
  <si>
    <r>
      <t xml:space="preserve">Кільк. годин в тиждень  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0"/>
      </rPr>
      <t>12</t>
    </r>
  </si>
  <si>
    <t>Виконання дипломного проекту</t>
  </si>
  <si>
    <t>Виконання дипломної роботи</t>
  </si>
  <si>
    <t>Професійна англійська мова гірничого інженера</t>
  </si>
  <si>
    <r>
      <t xml:space="preserve">2.7. Професійний блок  "Технологія акумулювання та транспорту газу" гр. </t>
    </r>
    <r>
      <rPr>
        <b/>
        <sz val="14"/>
        <rFont val="Arial Narrow"/>
        <family val="2"/>
      </rPr>
      <t>9</t>
    </r>
  </si>
  <si>
    <r>
      <t xml:space="preserve"> 3.7.  Професійний блок "Технологія акумулювання та транспорту газу" </t>
    </r>
    <r>
      <rPr>
        <b/>
        <sz val="14"/>
        <rFont val="Arial Narrow"/>
        <family val="2"/>
      </rPr>
      <t>гр. 9</t>
    </r>
  </si>
  <si>
    <t>З</t>
  </si>
  <si>
    <t xml:space="preserve">Технологія закриття шахт </t>
  </si>
  <si>
    <t>Професійні функції і задачі спеціалістів</t>
  </si>
  <si>
    <t>Технологія закриття шахт</t>
  </si>
  <si>
    <t>Компютерні технології у проекктуванні гірничого виробництва</t>
  </si>
  <si>
    <t>2год. лек +</t>
  </si>
  <si>
    <t xml:space="preserve">ПРР-ГРг-2,3,4,5,6,9   ВГР-ГРг-7 та гр інш фак.  </t>
  </si>
  <si>
    <t>Підземної розробки родовищ.                                      Відкритих гірничих робіт</t>
  </si>
  <si>
    <t>ПРР-2,3,4,5; ТСТ-9;                    АОП- 6; ВГР-7</t>
  </si>
  <si>
    <r>
      <t xml:space="preserve">Основи електрифікації </t>
    </r>
    <r>
      <rPr>
        <sz val="12"/>
        <rFont val="Arial"/>
        <family val="2"/>
      </rPr>
      <t>(</t>
    </r>
    <r>
      <rPr>
        <sz val="11"/>
        <rFont val="Arial"/>
        <family val="2"/>
      </rPr>
      <t>Електротехніка та основи електроніки</t>
    </r>
    <r>
      <rPr>
        <sz val="12"/>
        <rFont val="Arial"/>
        <family val="2"/>
      </rPr>
      <t>)</t>
    </r>
  </si>
  <si>
    <r>
      <t xml:space="preserve">Основи електрифікації </t>
    </r>
    <r>
      <rPr>
        <sz val="12"/>
        <rFont val="Arial"/>
        <family val="2"/>
      </rPr>
      <t>(</t>
    </r>
    <r>
      <rPr>
        <sz val="11"/>
        <rFont val="Arial"/>
        <family val="2"/>
      </rPr>
      <t>Електропривод</t>
    </r>
    <r>
      <rPr>
        <sz val="12"/>
        <rFont val="Arial"/>
        <family val="2"/>
      </rPr>
      <t>)</t>
    </r>
  </si>
  <si>
    <r>
      <t xml:space="preserve">Основи електрифікації </t>
    </r>
    <r>
      <rPr>
        <sz val="12"/>
        <rFont val="Arial"/>
        <family val="2"/>
      </rPr>
      <t>(</t>
    </r>
    <r>
      <rPr>
        <sz val="11"/>
        <rFont val="Arial"/>
        <family val="2"/>
      </rPr>
      <t>Електропостачання гірничих підприємств</t>
    </r>
    <r>
      <rPr>
        <sz val="12"/>
        <rFont val="Arial"/>
        <family val="2"/>
      </rPr>
      <t>)</t>
    </r>
  </si>
  <si>
    <t>ПРР-2,3,4,5; ВГР-7; АОП-6; ТСТ-9</t>
  </si>
  <si>
    <r>
      <t xml:space="preserve">Навч.тижнів  </t>
    </r>
    <r>
      <rPr>
        <b/>
        <sz val="16"/>
        <rFont val="Arial Cyr"/>
        <family val="0"/>
      </rPr>
      <t>8</t>
    </r>
  </si>
  <si>
    <r>
      <t xml:space="preserve">Кільк. годин в тиждень   </t>
    </r>
    <r>
      <rPr>
        <b/>
        <sz val="12"/>
        <rFont val="Arial Cyr"/>
        <family val="0"/>
      </rPr>
      <t>11</t>
    </r>
  </si>
  <si>
    <r>
      <t xml:space="preserve">Кільк. годин в тиждень   </t>
    </r>
    <r>
      <rPr>
        <b/>
        <sz val="12"/>
        <rFont val="Arial Cyr"/>
        <family val="0"/>
      </rPr>
      <t>12</t>
    </r>
  </si>
  <si>
    <r>
      <t>8</t>
    </r>
    <r>
      <rPr>
        <sz val="14"/>
        <rFont val="Arial"/>
        <family val="2"/>
      </rPr>
      <t xml:space="preserve"> семестр</t>
    </r>
  </si>
  <si>
    <t xml:space="preserve">2.4.  Професійний блок "Охорона праці в гірничому виробництві" (гр.6 ), </t>
  </si>
  <si>
    <t>Менеджмент та планування вугільного підприємства</t>
  </si>
  <si>
    <t xml:space="preserve">ГРг-6,7,9                                                                                        </t>
  </si>
  <si>
    <t xml:space="preserve">ГРг-2,3                                                                                        </t>
  </si>
  <si>
    <t xml:space="preserve">ГРг-4,5                                                                                        </t>
  </si>
  <si>
    <t>2курс</t>
  </si>
  <si>
    <t>кільк. модулів</t>
  </si>
  <si>
    <t xml:space="preserve">ГРг </t>
  </si>
  <si>
    <t>Загальної та структурної геології</t>
  </si>
  <si>
    <t xml:space="preserve"> Гідрогеологія та інженерна геологія</t>
  </si>
  <si>
    <t xml:space="preserve">                                    Річний навчальний план на 2013-14 н.р.</t>
  </si>
  <si>
    <r>
      <t>Скорочений курс навчання 1 - поток  ГРгС-13-</t>
    </r>
    <r>
      <rPr>
        <b/>
        <sz val="12"/>
        <color indexed="10"/>
        <rFont val="Arial Narrow"/>
        <family val="2"/>
      </rPr>
      <t>1,2,3</t>
    </r>
    <r>
      <rPr>
        <b/>
        <sz val="12"/>
        <rFont val="Arial Narrow"/>
        <family val="2"/>
      </rPr>
      <t xml:space="preserve">   2 - поток  ГРгС-13-</t>
    </r>
    <r>
      <rPr>
        <b/>
        <sz val="12"/>
        <color indexed="10"/>
        <rFont val="Arial Narrow"/>
        <family val="2"/>
      </rPr>
      <t>4,5,6</t>
    </r>
  </si>
  <si>
    <r>
      <t>Повний курс навчання</t>
    </r>
    <r>
      <rPr>
        <sz val="12"/>
        <rFont val="Arial Narrow"/>
        <family val="2"/>
      </rPr>
      <t xml:space="preserve">  1- поток ГРг-13-</t>
    </r>
    <r>
      <rPr>
        <sz val="12"/>
        <color indexed="10"/>
        <rFont val="Arial Narrow"/>
        <family val="2"/>
      </rPr>
      <t xml:space="preserve">2,3,4,5; </t>
    </r>
    <r>
      <rPr>
        <sz val="12"/>
        <rFont val="Arial Narrow"/>
        <family val="2"/>
      </rPr>
      <t xml:space="preserve">  2 - ГРг-13-</t>
    </r>
    <r>
      <rPr>
        <sz val="12"/>
        <color indexed="10"/>
        <rFont val="Arial Narrow"/>
        <family val="2"/>
      </rPr>
      <t>6,7,9</t>
    </r>
  </si>
  <si>
    <t xml:space="preserve">Будівництва і геомеханіки </t>
  </si>
  <si>
    <r>
      <t>Геотехнології гірництва (</t>
    </r>
    <r>
      <rPr>
        <sz val="12"/>
        <rFont val="Arial"/>
        <family val="2"/>
      </rPr>
      <t>Відкриті</t>
    </r>
    <r>
      <rPr>
        <b/>
        <sz val="12"/>
        <rFont val="Arial"/>
        <family val="2"/>
      </rPr>
      <t xml:space="preserve"> г</t>
    </r>
    <r>
      <rPr>
        <sz val="12"/>
        <rFont val="Arial"/>
        <family val="2"/>
      </rPr>
      <t>ірничі роботи</t>
    </r>
    <r>
      <rPr>
        <b/>
        <sz val="12"/>
        <rFont val="Arial"/>
        <family val="2"/>
      </rPr>
      <t>)</t>
    </r>
  </si>
  <si>
    <t>Усі групи з Гірництва</t>
  </si>
  <si>
    <r>
      <t>Геотехнології гірництва (</t>
    </r>
    <r>
      <rPr>
        <sz val="12"/>
        <rFont val="Arial"/>
        <family val="2"/>
      </rPr>
      <t xml:space="preserve">Підземні </t>
    </r>
    <r>
      <rPr>
        <b/>
        <sz val="12"/>
        <rFont val="Arial"/>
        <family val="2"/>
      </rPr>
      <t>г</t>
    </r>
    <r>
      <rPr>
        <sz val="12"/>
        <rFont val="Arial"/>
        <family val="2"/>
      </rPr>
      <t>ірничі роботи</t>
    </r>
    <r>
      <rPr>
        <b/>
        <sz val="12"/>
        <rFont val="Arial"/>
        <family val="2"/>
      </rPr>
      <t>)</t>
    </r>
  </si>
  <si>
    <r>
      <t xml:space="preserve">Геотехнології гірництва </t>
    </r>
    <r>
      <rPr>
        <sz val="12"/>
        <rFont val="Arial"/>
        <family val="2"/>
      </rPr>
      <t>(Буріння свердловин)</t>
    </r>
  </si>
  <si>
    <t>Техніки розвідки родовищ корисних копалин</t>
  </si>
  <si>
    <t>Відкритих гірничих робіт</t>
  </si>
  <si>
    <t>Кількість кредитів</t>
  </si>
  <si>
    <t>Кількість годин за тиждень</t>
  </si>
  <si>
    <r>
      <t xml:space="preserve">  </t>
    </r>
    <r>
      <rPr>
        <b/>
        <sz val="11"/>
        <rFont val="Arial Cyr"/>
        <family val="2"/>
      </rPr>
      <t xml:space="preserve"> </t>
    </r>
    <r>
      <rPr>
        <b/>
        <sz val="14"/>
        <rFont val="Arial Cyr"/>
        <family val="0"/>
      </rPr>
      <t>1 чверть</t>
    </r>
    <r>
      <rPr>
        <sz val="11"/>
        <rFont val="Arial Cyr"/>
        <family val="2"/>
      </rPr>
      <t xml:space="preserve"> </t>
    </r>
  </si>
  <si>
    <r>
      <t xml:space="preserve">  </t>
    </r>
    <r>
      <rPr>
        <b/>
        <sz val="14"/>
        <rFont val="Arial Cyr"/>
        <family val="0"/>
      </rPr>
      <t xml:space="preserve"> 2 чверть</t>
    </r>
  </si>
  <si>
    <r>
      <t xml:space="preserve">  </t>
    </r>
    <r>
      <rPr>
        <b/>
        <sz val="14"/>
        <rFont val="Arial Cyr"/>
        <family val="0"/>
      </rPr>
      <t xml:space="preserve"> 3 чверть</t>
    </r>
  </si>
  <si>
    <r>
      <t xml:space="preserve">  </t>
    </r>
    <r>
      <rPr>
        <b/>
        <sz val="14"/>
        <rFont val="Arial Cyr"/>
        <family val="0"/>
      </rPr>
      <t xml:space="preserve"> 4 чверть</t>
    </r>
  </si>
  <si>
    <r>
      <t xml:space="preserve">  </t>
    </r>
    <r>
      <rPr>
        <b/>
        <sz val="14"/>
        <rFont val="Arial Cyr"/>
        <family val="0"/>
      </rPr>
      <t xml:space="preserve"> 2 чверть</t>
    </r>
    <r>
      <rPr>
        <sz val="11"/>
        <rFont val="Arial Cyr"/>
        <family val="2"/>
      </rPr>
      <t xml:space="preserve"> </t>
    </r>
  </si>
  <si>
    <r>
      <t xml:space="preserve"> </t>
    </r>
    <r>
      <rPr>
        <sz val="14"/>
        <rFont val="Arial Cyr"/>
        <family val="0"/>
      </rPr>
      <t xml:space="preserve"> </t>
    </r>
    <r>
      <rPr>
        <b/>
        <sz val="14"/>
        <rFont val="Arial Cyr"/>
        <family val="0"/>
      </rPr>
      <t xml:space="preserve"> 3 чверть</t>
    </r>
    <r>
      <rPr>
        <sz val="11"/>
        <rFont val="Arial Cyr"/>
        <family val="2"/>
      </rPr>
      <t xml:space="preserve"> </t>
    </r>
  </si>
  <si>
    <r>
      <t xml:space="preserve"> 4 чверть</t>
    </r>
    <r>
      <rPr>
        <sz val="11"/>
        <rFont val="Arial Cyr"/>
        <family val="2"/>
      </rPr>
      <t xml:space="preserve"> </t>
    </r>
  </si>
  <si>
    <r>
      <t xml:space="preserve">Навч.тижнів  </t>
    </r>
    <r>
      <rPr>
        <b/>
        <sz val="14"/>
        <rFont val="Arial Cyr"/>
        <family val="0"/>
      </rPr>
      <t xml:space="preserve"> 8</t>
    </r>
  </si>
  <si>
    <t>Кільк. контроль-них заходів</t>
  </si>
  <si>
    <t>Навч.тижнів  7</t>
  </si>
  <si>
    <t>екзамен, залік</t>
  </si>
  <si>
    <t>2. Вибіркові дисципліни</t>
  </si>
  <si>
    <t xml:space="preserve"> 2.3. Професійний блок  "Відкрита розробка родовищ" Гр. 7  </t>
  </si>
  <si>
    <r>
      <t xml:space="preserve"> 2.2.  Професійний блок  "Розробка родовищ корисних копалин з поглибленим вивченням професійної англійської мови " гр.3</t>
    </r>
    <r>
      <rPr>
        <b/>
        <sz val="14"/>
        <rFont val="Arial Narrow"/>
        <family val="2"/>
      </rPr>
      <t>;</t>
    </r>
    <r>
      <rPr>
        <b/>
        <sz val="12"/>
        <rFont val="Arial Narrow"/>
        <family val="2"/>
      </rPr>
      <t xml:space="preserve"> </t>
    </r>
  </si>
  <si>
    <r>
      <t xml:space="preserve">2.5.  Професійний блок "Розробка родовищ з поглибленим вивченням менеджменту у виробничій сфері" гр. </t>
    </r>
    <r>
      <rPr>
        <b/>
        <sz val="14"/>
        <rFont val="Arial Narrow"/>
        <family val="2"/>
      </rPr>
      <t>5                                                                                                                                                                                                                                              3 курс</t>
    </r>
  </si>
  <si>
    <r>
      <t xml:space="preserve"> 2.6. Професійний блок "Підземна розробка родовищ з поглибленим вивченням інформаційних технологій"  гр.</t>
    </r>
    <r>
      <rPr>
        <b/>
        <sz val="12"/>
        <rFont val="Arial Narrow"/>
        <family val="2"/>
      </rPr>
      <t xml:space="preserve"> 2</t>
    </r>
    <r>
      <rPr>
        <b/>
        <sz val="12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</si>
  <si>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3.1. Професійний блок  "Відкрита розробка родовищ" </t>
    </r>
    <r>
      <rPr>
        <b/>
        <sz val="14"/>
        <rFont val="Arial Narrow"/>
        <family val="2"/>
      </rPr>
      <t>Гр</t>
    </r>
    <r>
      <rPr>
        <b/>
        <sz val="12"/>
        <rFont val="Arial Narrow"/>
        <family val="2"/>
      </rPr>
      <t>.</t>
    </r>
    <r>
      <rPr>
        <b/>
        <sz val="14"/>
        <rFont val="Arial Narrow"/>
        <family val="2"/>
      </rPr>
      <t xml:space="preserve"> 7</t>
    </r>
  </si>
  <si>
    <t xml:space="preserve"> 3.3.  Професійний блок  "Розробка родовищ корисних копалин з поглибленим вивченням професійної англійської мови  " гр.3</t>
  </si>
  <si>
    <t>ВГР - гр7</t>
  </si>
  <si>
    <t>Метрологія, стандартизація та сертифікація</t>
  </si>
  <si>
    <t>Гуманітарні  за вибором студентів</t>
  </si>
  <si>
    <t>Стаціонарні машини</t>
  </si>
  <si>
    <t>кафедра</t>
  </si>
  <si>
    <t>Кільк. контрольних заходів</t>
  </si>
  <si>
    <t xml:space="preserve">         </t>
  </si>
  <si>
    <r>
      <t xml:space="preserve">       2.7.  Професійний блокї "Технологія акумулювання та транспорту газу"  </t>
    </r>
    <r>
      <rPr>
        <b/>
        <sz val="14"/>
        <rFont val="Arial Narrow"/>
        <family val="2"/>
      </rPr>
      <t>гр. 9</t>
    </r>
    <r>
      <rPr>
        <b/>
        <sz val="12"/>
        <rFont val="Arial Narrow"/>
        <family val="2"/>
      </rPr>
      <t xml:space="preserve">  </t>
    </r>
  </si>
  <si>
    <t>ВГР -7</t>
  </si>
  <si>
    <t>2.2 Підземна розробка родовищ з поглибленим  вивченням англійської мови  гр.3</t>
  </si>
  <si>
    <t xml:space="preserve">2.3.  Професійний блок:  "Відкриті гірничі роботи "   гр.7 </t>
  </si>
  <si>
    <r>
      <t xml:space="preserve">2.5.  Професійний блок: "Менеджмент в гірничому виробництві "   </t>
    </r>
    <r>
      <rPr>
        <b/>
        <sz val="14"/>
        <rFont val="Arial"/>
        <family val="2"/>
      </rPr>
      <t xml:space="preserve">гр.5 </t>
    </r>
  </si>
  <si>
    <t>2.6.  Професійний блок: "Інформаційні технології в гірничому виробництві"  гр.2</t>
  </si>
  <si>
    <r>
      <t xml:space="preserve">                                                                         Річний навчальний план на 2013-14 н.р.</t>
    </r>
    <r>
      <rPr>
        <b/>
        <sz val="12"/>
        <rFont val="Arial Cyr"/>
        <family val="2"/>
      </rPr>
      <t xml:space="preserve">                                                                    </t>
    </r>
    <r>
      <rPr>
        <b/>
        <sz val="14"/>
        <rFont val="Arial Cyr"/>
        <family val="0"/>
      </rPr>
      <t xml:space="preserve"> гр ГРг - 10- 2,3,4,5,6,7, 9                                         </t>
    </r>
  </si>
  <si>
    <t xml:space="preserve"> 3.1. Професійний блок  "Відкриті гірничі роботи  " ГРг-10-7</t>
  </si>
  <si>
    <t>3.5.  Професійний блок "Підземна розробка родовищ з поглибленим  вивченням англійської мови  ГРг-10-3</t>
  </si>
  <si>
    <t xml:space="preserve">3.6.  Професійний блок  "Охорона праці в гірничому виробництві" ГРг-10-6 </t>
  </si>
  <si>
    <r>
      <t>3.2.  Професійний блок "Підземна розробка  пластових родовищ " ГРг-10-4</t>
    </r>
    <r>
      <rPr>
        <b/>
        <sz val="14"/>
        <rFont val="Arial Cyr"/>
        <family val="0"/>
      </rPr>
      <t xml:space="preserve"> </t>
    </r>
  </si>
  <si>
    <r>
      <t>3.7.  Професійний блок "Технологія акумулювання та транспорту газу" ГРг-10-9</t>
    </r>
    <r>
      <rPr>
        <b/>
        <sz val="14"/>
        <rFont val="Arial Cyr"/>
        <family val="0"/>
      </rPr>
      <t xml:space="preserve"> </t>
    </r>
    <r>
      <rPr>
        <b/>
        <sz val="12"/>
        <rFont val="Arial Cyr"/>
        <family val="2"/>
      </rPr>
      <t xml:space="preserve"> </t>
    </r>
  </si>
  <si>
    <r>
      <t xml:space="preserve">                                                                      Річний навчальний план на 2013-14 н.р. </t>
    </r>
    <r>
      <rPr>
        <b/>
        <sz val="12"/>
        <rFont val="Arial Cyr"/>
        <family val="2"/>
      </rPr>
      <t xml:space="preserve">                                                                                                                  </t>
    </r>
    <r>
      <rPr>
        <b/>
        <sz val="14"/>
        <rFont val="Arial Cyr"/>
        <family val="0"/>
      </rPr>
      <t>гр ГРг - 11- 2,3,4,5,6,7,9</t>
    </r>
  </si>
  <si>
    <t>1курс</t>
  </si>
  <si>
    <r>
      <t xml:space="preserve">                 Напрям 050301 Гірництво</t>
    </r>
    <r>
      <rPr>
        <sz val="12"/>
        <rFont val="Arial Cyr"/>
        <family val="2"/>
      </rPr>
      <t xml:space="preserve"> _(Розробка родовищ та видобування корисних копалин )                                                                                           </t>
    </r>
    <r>
      <rPr>
        <b/>
        <sz val="12"/>
        <rFont val="Arial Cyr"/>
        <family val="2"/>
      </rPr>
      <t xml:space="preserve">                 гр.  ГРг - 12 -2,3,4,5,6,7,9</t>
    </r>
  </si>
  <si>
    <t xml:space="preserve">   1  - поток ГРг - 12 -2,3,4,5</t>
  </si>
  <si>
    <t xml:space="preserve">   2 - поток ГРг - 12- 6,7,9</t>
  </si>
  <si>
    <r>
      <t xml:space="preserve">                 Напрям 050301 Гірництво</t>
    </r>
    <r>
      <rPr>
        <sz val="12"/>
        <rFont val="Arial Cyr"/>
        <family val="2"/>
      </rPr>
      <t xml:space="preserve"> _(Розробка родовищ та видобування корисних копалин )                                                            </t>
    </r>
    <r>
      <rPr>
        <b/>
        <sz val="12"/>
        <rFont val="Arial Cyr"/>
        <family val="2"/>
      </rPr>
      <t xml:space="preserve">                 гр.  ГРг - 13 -2,3,4,5,6,7,9</t>
    </r>
  </si>
  <si>
    <t>Інвестиційний менеджмент гірничого виробництва</t>
  </si>
  <si>
    <t>3 курс</t>
  </si>
  <si>
    <r>
      <t>Геотехнології гірництва (</t>
    </r>
    <r>
      <rPr>
        <sz val="12"/>
        <rFont val="Arial"/>
        <family val="2"/>
      </rPr>
      <t>Спорудження підземних гірничих виробок</t>
    </r>
    <r>
      <rPr>
        <b/>
        <sz val="12"/>
        <rFont val="Arial"/>
        <family val="2"/>
      </rPr>
      <t>)</t>
    </r>
  </si>
  <si>
    <r>
      <t xml:space="preserve">3.5. Професійний блок  "Інформаційні технології в гірничому виробництві" ( гр. 2 )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Arial Cyr"/>
        <family val="0"/>
      </rPr>
      <t>3 курс  ГІ-07</t>
    </r>
  </si>
  <si>
    <t xml:space="preserve">                                             Директор гірничого інституту НГУ, проф.                                                                               Бузило В.І.             </t>
  </si>
  <si>
    <t xml:space="preserve"> Директор гірничого інституту НГУ, проф.                                                                               Бузило В.І.  </t>
  </si>
  <si>
    <t>Директор гірничого інституту НГУ, проф.                                                                                             Бузило В.І.</t>
  </si>
  <si>
    <t>Директор гірничого інституту НГУ, проф.                                                                          Бузило В.І.</t>
  </si>
  <si>
    <t>Директор гірничого інституту НГУ, проф.                                                               Бузило В.І.</t>
  </si>
  <si>
    <t>Політологія</t>
  </si>
  <si>
    <r>
      <t>Навч.тижнів</t>
    </r>
    <r>
      <rPr>
        <b/>
        <sz val="12"/>
        <rFont val="Arial Cyr"/>
        <family val="0"/>
      </rPr>
      <t xml:space="preserve">     </t>
    </r>
    <r>
      <rPr>
        <b/>
        <sz val="16"/>
        <rFont val="Arial Cyr"/>
        <family val="0"/>
      </rPr>
      <t xml:space="preserve"> 7</t>
    </r>
  </si>
  <si>
    <r>
      <t xml:space="preserve">Навч.тижнів </t>
    </r>
    <r>
      <rPr>
        <b/>
        <sz val="14"/>
        <rFont val="Arial Cyr"/>
        <family val="0"/>
      </rPr>
      <t>7</t>
    </r>
  </si>
  <si>
    <r>
      <t xml:space="preserve">Навч.тижнів  </t>
    </r>
    <r>
      <rPr>
        <b/>
        <sz val="14"/>
        <rFont val="Arial Cyr"/>
        <family val="0"/>
      </rPr>
      <t xml:space="preserve"> </t>
    </r>
    <r>
      <rPr>
        <b/>
        <sz val="16"/>
        <rFont val="Arial Cyr"/>
        <family val="0"/>
      </rPr>
      <t>9</t>
    </r>
  </si>
  <si>
    <r>
      <t xml:space="preserve">Навч.тижнів </t>
    </r>
    <r>
      <rPr>
        <b/>
        <sz val="14"/>
        <rFont val="Arial Cyr"/>
        <family val="0"/>
      </rPr>
      <t>10</t>
    </r>
  </si>
  <si>
    <t>ВГР-гр.7, ПРР- 2,3,4,5,6,9</t>
  </si>
  <si>
    <t>ВГР  гр-7,6</t>
  </si>
  <si>
    <r>
      <t xml:space="preserve">  </t>
    </r>
    <r>
      <rPr>
        <b/>
        <sz val="14"/>
        <rFont val="Arial Cyr"/>
        <family val="0"/>
      </rPr>
      <t xml:space="preserve"> Напрям  050301 Гірництво</t>
    </r>
    <r>
      <rPr>
        <sz val="14"/>
        <rFont val="Arial Cyr"/>
        <family val="0"/>
      </rPr>
      <t xml:space="preserve"> </t>
    </r>
    <r>
      <rPr>
        <sz val="12"/>
        <rFont val="Arial Cyr"/>
        <family val="2"/>
      </rPr>
      <t xml:space="preserve"> (Розробка родовищ та видобування корисних копалин)         </t>
    </r>
    <r>
      <rPr>
        <b/>
        <sz val="14"/>
        <rFont val="Arial Cyr"/>
        <family val="0"/>
      </rPr>
      <t xml:space="preserve"> 1 поток Гр-2, 3,4,5     2 поток Гр-6;7;9  </t>
    </r>
    <r>
      <rPr>
        <sz val="12"/>
        <rFont val="Arial Cyr"/>
        <family val="2"/>
      </rPr>
      <t xml:space="preserve"> </t>
    </r>
  </si>
  <si>
    <t>Усі групи з Гірництва, крім гр. ГРг-12-9</t>
  </si>
  <si>
    <t>ПРР, ТСТ</t>
  </si>
  <si>
    <t xml:space="preserve">1 курс </t>
  </si>
  <si>
    <r>
      <t xml:space="preserve">                             Річний навчальний план на 2013-14 н.р.                                                          ГІ</t>
    </r>
    <r>
      <rPr>
        <b/>
        <sz val="14"/>
        <rFont val="Arial Cyr"/>
        <family val="0"/>
      </rPr>
      <t>-13- 1с,2с,3с,4с,5с,6с,7с,9с;  ГІт-13-1с,2с,3с,4с,5с,6с</t>
    </r>
    <r>
      <rPr>
        <b/>
        <sz val="12"/>
        <rFont val="Arial Cyr"/>
        <family val="2"/>
      </rPr>
      <t xml:space="preserve">                                         </t>
    </r>
    <r>
      <rPr>
        <b/>
        <sz val="18"/>
        <rFont val="Arial Cyr"/>
        <family val="0"/>
      </rPr>
      <t>5 курс</t>
    </r>
  </si>
  <si>
    <r>
      <t xml:space="preserve">         </t>
    </r>
    <r>
      <rPr>
        <b/>
        <sz val="12"/>
        <rFont val="Arial Cyr"/>
        <family val="0"/>
      </rPr>
      <t xml:space="preserve">1 поток </t>
    </r>
    <r>
      <rPr>
        <sz val="12"/>
        <rFont val="Arial Cyr"/>
        <family val="0"/>
      </rPr>
      <t xml:space="preserve">ГІ -13-1с,2с,3с,4с;  </t>
    </r>
    <r>
      <rPr>
        <b/>
        <sz val="12"/>
        <rFont val="Arial Cyr"/>
        <family val="0"/>
      </rPr>
      <t>2 поток</t>
    </r>
    <r>
      <rPr>
        <sz val="12"/>
        <rFont val="Arial Cyr"/>
        <family val="0"/>
      </rPr>
      <t xml:space="preserve"> ГІ -13-5с,6с,7с,9с; </t>
    </r>
    <r>
      <rPr>
        <b/>
        <sz val="12"/>
        <rFont val="Arial Cyr"/>
        <family val="0"/>
      </rPr>
      <t>3 поток</t>
    </r>
    <r>
      <rPr>
        <sz val="12"/>
        <rFont val="Arial Cyr"/>
        <family val="0"/>
      </rPr>
      <t xml:space="preserve">  ГІт-13-1с,2с,3с; </t>
    </r>
    <r>
      <rPr>
        <b/>
        <sz val="12"/>
        <rFont val="Arial Cyr"/>
        <family val="0"/>
      </rPr>
      <t>4поток</t>
    </r>
    <r>
      <rPr>
        <b/>
        <sz val="11"/>
        <rFont val="Arial Cyr"/>
        <family val="0"/>
      </rPr>
      <t xml:space="preserve"> </t>
    </r>
    <r>
      <rPr>
        <sz val="16"/>
        <rFont val="Arial Cyr"/>
        <family val="0"/>
      </rPr>
      <t xml:space="preserve"> </t>
    </r>
    <r>
      <rPr>
        <sz val="12"/>
        <rFont val="Arial Cyr"/>
        <family val="0"/>
      </rPr>
      <t xml:space="preserve">ГІт-13-4с,5с,6с. </t>
    </r>
    <r>
      <rPr>
        <sz val="16"/>
        <rFont val="Arial Cyr"/>
        <family val="0"/>
      </rPr>
      <t xml:space="preserve"> </t>
    </r>
    <r>
      <rPr>
        <sz val="16"/>
        <color indexed="10"/>
        <rFont val="Arial Cyr"/>
        <family val="0"/>
      </rPr>
      <t xml:space="preserve">                                    </t>
    </r>
  </si>
  <si>
    <r>
      <t xml:space="preserve">ПРР-ГІ- 1- 6, ГІт-1,2,3,6                         ВГР-гр.ГІ- 7, ГІт-4; ТСТ- ГІ-9:ГІт -5                                      </t>
    </r>
    <r>
      <rPr>
        <b/>
        <sz val="14"/>
        <rFont val="Arial Cyr"/>
        <family val="0"/>
      </rPr>
      <t>М+С</t>
    </r>
  </si>
  <si>
    <t>ПРР ГІ-1-5, ГІт-1,2,3; ВГР-ГІ- 7 ГІт- 4; АОП- ГІ- 6,ГІт- 6; ТСТ ГІ- 9, ГІт- 5</t>
  </si>
  <si>
    <r>
      <t xml:space="preserve">ПРР ГІ - 2 - 6, ГІт -1,2,3; ВГР- ГІ-7, ГІт -4; ТСТ - ГІ-1,9, Гіт - 5                              </t>
    </r>
    <r>
      <rPr>
        <b/>
        <sz val="14"/>
        <rFont val="Arial Cyr"/>
        <family val="0"/>
      </rPr>
      <t>М+С</t>
    </r>
  </si>
  <si>
    <r>
      <t>ВГР</t>
    </r>
    <r>
      <rPr>
        <sz val="10"/>
        <rFont val="Arial Cyr"/>
        <family val="0"/>
      </rPr>
      <t xml:space="preserve">-ГІ - 7;ГІт-10-4;                       </t>
    </r>
    <r>
      <rPr>
        <b/>
        <sz val="10"/>
        <rFont val="Arial Cyr"/>
        <family val="0"/>
      </rPr>
      <t>ПРР</t>
    </r>
    <r>
      <rPr>
        <sz val="10"/>
        <rFont val="Arial Cyr"/>
        <family val="0"/>
      </rPr>
      <t xml:space="preserve">- ГІ-1- 6,9, ГІт-1,2,3,5,6   </t>
    </r>
  </si>
  <si>
    <r>
      <t xml:space="preserve">      Спеціальність  7.05030101_Розробка родовищ та видобування корисних копалин.  Гіт -13- 1м, 2м ,3м ,4м, 5м, 6м</t>
    </r>
    <r>
      <rPr>
        <sz val="12"/>
        <rFont val="Arial Cyr"/>
        <family val="2"/>
      </rPr>
      <t xml:space="preserve">   </t>
    </r>
    <r>
      <rPr>
        <b/>
        <sz val="11"/>
        <rFont val="Arial Cyr"/>
        <family val="0"/>
      </rPr>
      <t xml:space="preserve">                                       </t>
    </r>
    <r>
      <rPr>
        <sz val="11"/>
        <rFont val="Arial Cyr"/>
        <family val="0"/>
      </rPr>
      <t xml:space="preserve">                                   </t>
    </r>
  </si>
  <si>
    <t xml:space="preserve">       2.6. Спеціалізація: "Відкрита розробка родовищ" ( ГІ - 13 - 7, ГІт - 13 - 4 ) </t>
  </si>
  <si>
    <t>C</t>
  </si>
  <si>
    <t>C+М</t>
  </si>
  <si>
    <t xml:space="preserve">       2.5."Підземна розробка рудних родовищ" (ГІт-13-2с, ГІт-13-3с )</t>
  </si>
  <si>
    <r>
      <t xml:space="preserve">       2.7. Спеціалізація: "Охорона праці в гірничому виробництві" ( </t>
    </r>
    <r>
      <rPr>
        <b/>
        <sz val="12"/>
        <rFont val="Arial Narrow"/>
        <family val="2"/>
      </rPr>
      <t>ГІ- 13-6с, ГІт-13- 6с</t>
    </r>
    <r>
      <rPr>
        <b/>
        <sz val="12"/>
        <rFont val="Arial Narrow"/>
        <family val="2"/>
      </rPr>
      <t xml:space="preserve"> )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Arial Narrow"/>
        <family val="2"/>
      </rPr>
      <t>5 курс (спеціалісти)</t>
    </r>
  </si>
  <si>
    <r>
      <t xml:space="preserve">       2.6. Спеціалізація: "Відкрита розробка родовищ" (</t>
    </r>
    <r>
      <rPr>
        <b/>
        <sz val="14"/>
        <rFont val="Arial Narrow"/>
        <family val="2"/>
      </rPr>
      <t xml:space="preserve"> ГІ</t>
    </r>
    <r>
      <rPr>
        <b/>
        <sz val="12"/>
        <rFont val="Arial Narrow"/>
        <family val="2"/>
      </rPr>
      <t xml:space="preserve"> - 13 - 7с, ГІт - 13- 4с</t>
    </r>
    <r>
      <rPr>
        <b/>
        <sz val="12"/>
        <rFont val="Arial Narrow"/>
        <family val="2"/>
      </rPr>
      <t xml:space="preserve"> ) </t>
    </r>
  </si>
  <si>
    <r>
      <t xml:space="preserve">       2.8.Спеціалізація: "Транспортні системи і логістика гірничих підприємств" ( </t>
    </r>
    <r>
      <rPr>
        <b/>
        <sz val="12"/>
        <rFont val="Arial Narrow"/>
        <family val="2"/>
      </rPr>
      <t>ГІ- 13 - 1с, ГІт -13-5с</t>
    </r>
    <r>
      <rPr>
        <b/>
        <sz val="14"/>
        <rFont val="Arial Narrow"/>
        <family val="2"/>
      </rPr>
      <t xml:space="preserve"> </t>
    </r>
    <r>
      <rPr>
        <b/>
        <sz val="12"/>
        <rFont val="Arial Narrow"/>
        <family val="2"/>
      </rPr>
      <t xml:space="preserve">) </t>
    </r>
  </si>
  <si>
    <r>
      <t xml:space="preserve">       2.9. Спеціалізація: "Технологія акумулювання та транспорту газу" (ГІ -13-</t>
    </r>
    <r>
      <rPr>
        <b/>
        <sz val="14"/>
        <rFont val="Arial Narrow"/>
        <family val="2"/>
      </rPr>
      <t xml:space="preserve"> 9с </t>
    </r>
    <r>
      <rPr>
        <b/>
        <sz val="12"/>
        <rFont val="Arial Narrow"/>
        <family val="2"/>
      </rPr>
      <t xml:space="preserve">) </t>
    </r>
  </si>
  <si>
    <r>
      <t>3.1. Спеціалізація "Підземна розробка  пластових родовищ"  (</t>
    </r>
    <r>
      <rPr>
        <b/>
        <sz val="12"/>
        <rFont val="Arial Cyr"/>
        <family val="0"/>
      </rPr>
      <t>ГІ-13с - 4; ГІт 13-1с</t>
    </r>
    <r>
      <rPr>
        <b/>
        <sz val="12"/>
        <rFont val="Arial Cyr"/>
        <family val="2"/>
      </rPr>
      <t xml:space="preserve">).  </t>
    </r>
  </si>
  <si>
    <t xml:space="preserve">3.2. Спеціалізація "Розробка родовищ з поглибленим вивченням менеджменту у виробничій фері" ( ГІ - 13 - 5с )   </t>
  </si>
  <si>
    <t xml:space="preserve"> 3.3. "Підземна розробка рудних родовищ" (ГІт 13-2с, ГІт 13-3с)</t>
  </si>
  <si>
    <t xml:space="preserve">3.4. Спеціалізація  "Розробка родовищ корисних копалин з поглибленим вивченням професійної англійської мов"  (ГІ-13- 3с).
 </t>
  </si>
  <si>
    <r>
      <t xml:space="preserve">3.5. Спеціалізація "Підземна розробка родовищ  з поглибленим вивченням інформаційних  технологій" ( </t>
    </r>
    <r>
      <rPr>
        <b/>
        <sz val="12"/>
        <rFont val="Arial Cyr"/>
        <family val="0"/>
      </rPr>
      <t>ГІ-13- 2с</t>
    </r>
    <r>
      <rPr>
        <b/>
        <sz val="12"/>
        <rFont val="Arial Cyr"/>
        <family val="2"/>
      </rPr>
      <t xml:space="preserve">) </t>
    </r>
  </si>
  <si>
    <r>
      <t xml:space="preserve">3.6. Спеціалізація "Відкрита розробка родовищ" ( </t>
    </r>
    <r>
      <rPr>
        <b/>
        <sz val="12"/>
        <rFont val="Arial Cyr"/>
        <family val="0"/>
      </rPr>
      <t>ГІ-13-7с; ГІт-13-4с</t>
    </r>
    <r>
      <rPr>
        <b/>
        <sz val="12"/>
        <rFont val="Arial Cyr"/>
        <family val="2"/>
      </rPr>
      <t xml:space="preserve">) </t>
    </r>
  </si>
  <si>
    <r>
      <t>3.7. Спеціалізація  "Охорона праці в гірничому виробництві"(</t>
    </r>
    <r>
      <rPr>
        <b/>
        <sz val="14"/>
        <rFont val="Arial Cyr"/>
        <family val="0"/>
      </rPr>
      <t xml:space="preserve"> </t>
    </r>
    <r>
      <rPr>
        <b/>
        <sz val="12"/>
        <rFont val="Arial Cyr"/>
        <family val="0"/>
      </rPr>
      <t>ГІ -13-6с, ; ГІт-13-6с</t>
    </r>
    <r>
      <rPr>
        <b/>
        <sz val="12"/>
        <rFont val="Arial Cyr"/>
        <family val="2"/>
      </rPr>
      <t xml:space="preserve">) </t>
    </r>
  </si>
  <si>
    <r>
      <t>3.8. Спеціалізація "Транспортні системи і логістика гірничих підприємств"  (</t>
    </r>
    <r>
      <rPr>
        <b/>
        <sz val="14"/>
        <rFont val="Arial Cyr"/>
        <family val="0"/>
      </rPr>
      <t xml:space="preserve"> </t>
    </r>
    <r>
      <rPr>
        <b/>
        <sz val="12"/>
        <rFont val="Arial Cyr"/>
        <family val="0"/>
      </rPr>
      <t>ГІ - 13 -1с,  ГІт- 13- 5с</t>
    </r>
    <r>
      <rPr>
        <b/>
        <sz val="12"/>
        <rFont val="Arial Cyr"/>
        <family val="2"/>
      </rPr>
      <t xml:space="preserve">) </t>
    </r>
  </si>
  <si>
    <r>
      <t>3.9. Спеціалізація "Технологія акумулювання та транспорту газу"  (</t>
    </r>
    <r>
      <rPr>
        <b/>
        <sz val="12"/>
        <rFont val="Arial Cyr"/>
        <family val="0"/>
      </rPr>
      <t>ГІ - 13 - 9с</t>
    </r>
    <r>
      <rPr>
        <b/>
        <sz val="12"/>
        <rFont val="Arial Cyr"/>
        <family val="2"/>
      </rPr>
      <t xml:space="preserve">) </t>
    </r>
  </si>
  <si>
    <r>
      <t xml:space="preserve">       2.1. Спеціалізація: "Підземна розробка пластових родовищ" (ГІ-13-4с;</t>
    </r>
    <r>
      <rPr>
        <b/>
        <sz val="14"/>
        <rFont val="Arial Narrow"/>
        <family val="2"/>
      </rPr>
      <t xml:space="preserve">  </t>
    </r>
    <r>
      <rPr>
        <b/>
        <sz val="12"/>
        <rFont val="Arial Narrow"/>
        <family val="2"/>
      </rPr>
      <t xml:space="preserve">ГІт - 11-1с </t>
    </r>
    <r>
      <rPr>
        <b/>
        <sz val="12"/>
        <rFont val="Arial Narrow"/>
        <family val="2"/>
      </rPr>
      <t xml:space="preserve">); ; 2.2."Підземна розробка  родовищ з поглибленим вивченням інформаційних технологій" (ГІ-13-2с;); 2.3."Розробка родовищ корисних копалин  з поглибленим вивченням професійної англійської мови" (ГІ-13-3с;) 2.4. Спеціалізація: "Розробка родовищ з поглибленим вивченням менеджменту у виробничій сфері" ( ГІ - 13 - 5с ) </t>
    </r>
  </si>
  <si>
    <r>
      <t xml:space="preserve">                                                                        Річний навчальний план на 2013-14 н.р. </t>
    </r>
    <r>
      <rPr>
        <b/>
        <sz val="12"/>
        <rFont val="Arial Cyr"/>
        <family val="2"/>
      </rPr>
      <t xml:space="preserve">                                                                                               </t>
    </r>
    <r>
      <rPr>
        <b/>
        <sz val="16"/>
        <rFont val="Arial Cyr"/>
        <family val="0"/>
      </rPr>
      <t>5 курс</t>
    </r>
  </si>
  <si>
    <t xml:space="preserve">      2.1. Спеціалізації: "Підземна розробка пластових родовищ" (ГІ-13-4м;  ГІт - 13-1м);  2.2."Підземна розробка  родовищ з поглибленим вивченням інформаційних технологій" (ГІ - 13-2м); 2.3."Розробка  родовищ корисних з поглибленим вивченням професійної англійської мови" (ГІ - 13 - 3м); 2.4. "Розробка родовищ з поглибленим вивченням менеджменту у виробничій фері" ( ГІ - 13 - 5м )   </t>
  </si>
  <si>
    <t>2.5."Підземна розробка рудних родовищ" ( ГІт - 13-2м,3м)</t>
  </si>
  <si>
    <r>
      <t xml:space="preserve">       2.7. Спеціалізація: "Охорона праці в гірничому виробництві"  ( ГІ - 13- 6м; ГІт-13 - 6м )                                                                                                                                                                                </t>
    </r>
    <r>
      <rPr>
        <b/>
        <sz val="14"/>
        <rFont val="Arial Narrow"/>
        <family val="2"/>
      </rPr>
      <t xml:space="preserve"> </t>
    </r>
  </si>
  <si>
    <t xml:space="preserve">       2.8. Спеціалізація "Транспортні системи і логістика гірничих підприємств"  (ГІ-13-1м, ГІт-13-5м) </t>
  </si>
  <si>
    <t xml:space="preserve">       2.9. Спеціалізація: "Технологія акумулювання та транспорту газу"  ( ГІ - 13 -9м)  </t>
  </si>
  <si>
    <t xml:space="preserve">3.1. Спеціалізація: "Підземна розробка пластових родовищ" (ГІ-13- 4м;  ГІт - 13-1м ); </t>
  </si>
  <si>
    <t xml:space="preserve">3.2. Спеціалізація "Розробка родовищ з поглибленим вивченням менеджменту у виробничій фері" ( ГІ - 13 - 5м )   </t>
  </si>
  <si>
    <t>3.3."Підземна розробка рудних родовищ" ( ГІт - 11- 2м,3м)</t>
  </si>
  <si>
    <t>3.4."Підземна розробка  родовищ з поглибленим вивченням інформаційних технологій" (ГІ - 13-2м)</t>
  </si>
  <si>
    <t xml:space="preserve">3.5."Розробка  родовищ корисних з поглибленим вивченням професійної англійської мови" (ГІ - 13 - 3м) </t>
  </si>
  <si>
    <t xml:space="preserve">3.6. Спеціалізація "Відкрита розробка родовищ" ( ГІ - 13 - 7м, ГІт-13-4м) </t>
  </si>
  <si>
    <t xml:space="preserve">3.7. Спеціалізація  "Охорона праці в гірничому виробництві"( ГІ - 13 - 6м, ГІт-13-6м) </t>
  </si>
  <si>
    <t xml:space="preserve">3.8. Спеціалізація "Транспортні системи і логістика гірничих підприємств"  ( ГІ - 13 - 1м, ГІт-13-5м) </t>
  </si>
  <si>
    <t xml:space="preserve">3.9. Спеціалізація "Технологія акумулювання та транспорту газу"  ( ГІ - 13 - 9м) </t>
  </si>
  <si>
    <t>Практика магістрів</t>
  </si>
  <si>
    <t>Підготовка магістерської роботи</t>
  </si>
  <si>
    <r>
      <t>Прикладна механіка</t>
    </r>
    <r>
      <rPr>
        <sz val="12"/>
        <rFont val="Arial Narrow"/>
        <family val="2"/>
      </rPr>
      <t xml:space="preserve"> </t>
    </r>
    <r>
      <rPr>
        <sz val="11"/>
        <rFont val="Arial Narrow"/>
        <family val="2"/>
      </rPr>
      <t>(Теорія ма-шин і механізмів та деталі машин)</t>
    </r>
  </si>
  <si>
    <r>
      <t xml:space="preserve">Геотехнології гірництва </t>
    </r>
    <r>
      <rPr>
        <b/>
        <sz val="11"/>
        <rFont val="Arial"/>
        <family val="2"/>
      </rPr>
      <t>(</t>
    </r>
    <r>
      <rPr>
        <sz val="11"/>
        <rFont val="Arial"/>
        <family val="2"/>
      </rPr>
      <t>Маркшейдерська справа</t>
    </r>
    <r>
      <rPr>
        <b/>
        <sz val="11"/>
        <rFont val="Arial"/>
        <family val="2"/>
      </rPr>
      <t>)</t>
    </r>
  </si>
  <si>
    <r>
      <t xml:space="preserve">Геотехнології гірництва </t>
    </r>
    <r>
      <rPr>
        <b/>
        <sz val="9"/>
        <rFont val="Arial"/>
        <family val="2"/>
      </rPr>
      <t>(</t>
    </r>
    <r>
      <rPr>
        <sz val="9"/>
        <rFont val="Arial"/>
        <family val="2"/>
      </rPr>
      <t>Збагачення корисних копалин)</t>
    </r>
  </si>
  <si>
    <r>
      <t xml:space="preserve">   Напрям  050301Гірництво</t>
    </r>
    <r>
      <rPr>
        <sz val="12"/>
        <rFont val="Arial Cyr"/>
        <family val="2"/>
      </rPr>
      <t xml:space="preserve">  (Розробка родовищ та видобування корисних копалин). </t>
    </r>
    <r>
      <rPr>
        <b/>
        <sz val="12"/>
        <rFont val="Arial Cyr"/>
        <family val="0"/>
      </rPr>
      <t>1й - поток</t>
    </r>
    <r>
      <rPr>
        <sz val="12"/>
        <rFont val="Arial Cyr"/>
        <family val="2"/>
      </rPr>
      <t xml:space="preserve"> </t>
    </r>
    <r>
      <rPr>
        <b/>
        <sz val="12"/>
        <rFont val="Arial Cyr"/>
        <family val="0"/>
      </rPr>
      <t>ГРг-11-2,3,4,5;</t>
    </r>
    <r>
      <rPr>
        <sz val="12"/>
        <rFont val="Arial Cyr"/>
        <family val="2"/>
      </rPr>
      <t xml:space="preserve">  </t>
    </r>
    <r>
      <rPr>
        <b/>
        <sz val="12"/>
        <rFont val="Arial Cyr"/>
        <family val="0"/>
      </rPr>
      <t>2й - поток</t>
    </r>
    <r>
      <rPr>
        <sz val="12"/>
        <rFont val="Arial Cyr"/>
        <family val="2"/>
      </rPr>
      <t xml:space="preserve"> </t>
    </r>
    <r>
      <rPr>
        <b/>
        <sz val="12"/>
        <rFont val="Arial Cyr"/>
        <family val="0"/>
      </rPr>
      <t xml:space="preserve">ГРг - 11- 6,7,9 </t>
    </r>
    <r>
      <rPr>
        <sz val="12"/>
        <rFont val="Arial Cyr"/>
        <family val="2"/>
      </rPr>
      <t xml:space="preserve"> </t>
    </r>
    <r>
      <rPr>
        <sz val="16"/>
        <rFont val="Arial Cyr"/>
        <family val="0"/>
      </rPr>
      <t xml:space="preserve">  </t>
    </r>
  </si>
  <si>
    <t>Соціологія</t>
  </si>
  <si>
    <t>Культура здоров'я</t>
  </si>
  <si>
    <t>Історія гірництва</t>
  </si>
  <si>
    <t>Правознавство</t>
  </si>
  <si>
    <t>Директор гірничого інституту НГУ, проф.                                                Бузило В.І.</t>
  </si>
  <si>
    <t xml:space="preserve">4 курс   </t>
  </si>
  <si>
    <r>
      <t xml:space="preserve">3.4.  Професійний блок "Інформаційні технології в гірничому виробництві " ГРг-10-2  </t>
    </r>
    <r>
      <rPr>
        <b/>
        <sz val="14"/>
        <rFont val="Arial Cyr"/>
        <family val="0"/>
      </rPr>
      <t xml:space="preserve"> </t>
    </r>
    <r>
      <rPr>
        <b/>
        <sz val="12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</t>
    </r>
  </si>
  <si>
    <r>
      <t>3.3.  Професійний блок "Менеджмент в гірничому виробництві " ГРг-10-5</t>
    </r>
    <r>
      <rPr>
        <b/>
        <sz val="14"/>
        <rFont val="Arial Cyr"/>
        <family val="0"/>
      </rPr>
      <t xml:space="preserve"> </t>
    </r>
    <r>
      <rPr>
        <b/>
        <sz val="12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</t>
    </r>
    <r>
      <rPr>
        <b/>
        <sz val="14"/>
        <rFont val="Arial Cyr"/>
        <family val="0"/>
      </rPr>
      <t xml:space="preserve">    </t>
    </r>
  </si>
  <si>
    <t>Система вищої освіти України</t>
  </si>
  <si>
    <t xml:space="preserve">Річний навчальний план на 2013-14 н.р.  Напрям Гірництво  6.050301_(Розробка родовищ та видобування корисних копалин )      гр.ГРгС- 13 </t>
  </si>
  <si>
    <t xml:space="preserve">               1- потік ГРгС-13-1,2,3      2 -потік ГРгС-13- 4,5,6 </t>
  </si>
  <si>
    <t>Скорочена форма навчання</t>
  </si>
  <si>
    <t>1 курс</t>
  </si>
  <si>
    <r>
      <t xml:space="preserve">  </t>
    </r>
    <r>
      <rPr>
        <b/>
        <sz val="11"/>
        <rFont val="Arial Cyr"/>
        <family val="2"/>
      </rPr>
      <t xml:space="preserve"> 1 чверть</t>
    </r>
    <r>
      <rPr>
        <sz val="11"/>
        <rFont val="Arial Cyr"/>
        <family val="2"/>
      </rPr>
      <t xml:space="preserve">   навч.тижн.</t>
    </r>
    <r>
      <rPr>
        <b/>
        <sz val="14"/>
        <rFont val="Arial Cyr"/>
        <family val="0"/>
      </rPr>
      <t xml:space="preserve"> 8</t>
    </r>
  </si>
  <si>
    <r>
      <t xml:space="preserve">  </t>
    </r>
    <r>
      <rPr>
        <b/>
        <sz val="12"/>
        <rFont val="Arial Cyr"/>
        <family val="2"/>
      </rPr>
      <t xml:space="preserve">2 чверть  </t>
    </r>
    <r>
      <rPr>
        <sz val="12"/>
        <rFont val="Arial Cyr"/>
        <family val="2"/>
      </rPr>
      <t xml:space="preserve"> </t>
    </r>
    <r>
      <rPr>
        <sz val="11"/>
        <rFont val="Arial Cyr"/>
        <family val="2"/>
      </rPr>
      <t>навч.тижн.</t>
    </r>
    <r>
      <rPr>
        <b/>
        <sz val="14"/>
        <rFont val="Arial Cyr"/>
        <family val="0"/>
      </rPr>
      <t>8</t>
    </r>
  </si>
  <si>
    <r>
      <t xml:space="preserve">  </t>
    </r>
    <r>
      <rPr>
        <b/>
        <sz val="12"/>
        <rFont val="Arial Cyr"/>
        <family val="2"/>
      </rPr>
      <t xml:space="preserve">3 чверть </t>
    </r>
    <r>
      <rPr>
        <sz val="11"/>
        <rFont val="Arial Cyr"/>
        <family val="2"/>
      </rPr>
      <t>навч.тижн.</t>
    </r>
    <r>
      <rPr>
        <b/>
        <sz val="14"/>
        <rFont val="Arial Cyr"/>
        <family val="0"/>
      </rPr>
      <t xml:space="preserve"> 9</t>
    </r>
  </si>
  <si>
    <r>
      <t xml:space="preserve">  </t>
    </r>
    <r>
      <rPr>
        <b/>
        <sz val="12"/>
        <rFont val="Arial Cyr"/>
        <family val="2"/>
      </rPr>
      <t xml:space="preserve">4 чверть </t>
    </r>
    <r>
      <rPr>
        <sz val="12"/>
        <rFont val="Arial Cyr"/>
        <family val="2"/>
      </rPr>
      <t xml:space="preserve"> </t>
    </r>
    <r>
      <rPr>
        <sz val="11"/>
        <rFont val="Arial Cyr"/>
        <family val="2"/>
      </rPr>
      <t>навч.тижн.</t>
    </r>
    <r>
      <rPr>
        <b/>
        <sz val="14"/>
        <rFont val="Arial Cyr"/>
        <family val="0"/>
      </rPr>
      <t xml:space="preserve"> 10</t>
    </r>
  </si>
  <si>
    <t>Кільк. годин в тиждень</t>
  </si>
  <si>
    <t xml:space="preserve">екз., залік </t>
  </si>
  <si>
    <t>Українська мова 
(за професійним спрямуванням)</t>
  </si>
  <si>
    <t>Програмного забезпе-чення компютерних систем</t>
  </si>
  <si>
    <t>Нарисна геометрія. Інженерна графіка*</t>
  </si>
  <si>
    <t>Основ констуювання механізмів і машин</t>
  </si>
  <si>
    <t>Прикладна механіка (Теоретична механіка і опір матеріалів)</t>
  </si>
  <si>
    <t>Будівельної теоретичної та прикладної механіки.</t>
  </si>
  <si>
    <r>
      <t>Прикладна механіка</t>
    </r>
    <r>
      <rPr>
        <sz val="10"/>
        <rFont val="Arial Narrow"/>
        <family val="2"/>
      </rPr>
      <t xml:space="preserve"> (Теорія машин і механізмів та деталі машин)</t>
    </r>
  </si>
  <si>
    <t>ПРР, ВГР,ТСТ</t>
  </si>
  <si>
    <t>ПРР-1,2,3: ВГР-4,6 ТСТ-5</t>
  </si>
  <si>
    <t>Геотехнології Гірництва (Гірничі роботи)</t>
  </si>
  <si>
    <t>Геотехнології Гірництва (Маркшейдерська справа)</t>
  </si>
  <si>
    <t>Геотехнології Гірництва (Збагачення корисних копалин)*</t>
  </si>
  <si>
    <t>Навчальна практика з геології</t>
  </si>
  <si>
    <t xml:space="preserve"> Геодезії</t>
  </si>
  <si>
    <t>Військова пілготовка</t>
  </si>
  <si>
    <t>Військової пілготовки</t>
  </si>
  <si>
    <t xml:space="preserve">                                             Декан факультета, проф.                                                                               Бузило В.І.             </t>
  </si>
  <si>
    <t xml:space="preserve"> Річний навчальний план на 2013-14 н.р.  Напрям Гірництво  6.050301_(Розробка родовищ та видобування корисних копалин)            ГРгС -12</t>
  </si>
  <si>
    <r>
      <t xml:space="preserve">1 -потік ГРгС- 11-1,2,3      2- потік -ГРгС- 11- 4,5,6                                          Скорочена форма навчання   </t>
    </r>
    <r>
      <rPr>
        <b/>
        <i/>
        <sz val="12"/>
        <rFont val="Arial Cyr"/>
        <family val="0"/>
      </rPr>
      <t xml:space="preserve">для технологів         </t>
    </r>
    <r>
      <rPr>
        <i/>
        <sz val="12"/>
        <rFont val="Arial Cyr"/>
        <family val="0"/>
      </rPr>
      <t xml:space="preserve">   </t>
    </r>
    <r>
      <rPr>
        <b/>
        <i/>
        <sz val="14"/>
        <rFont val="Arial Cyr"/>
        <family val="0"/>
      </rPr>
      <t xml:space="preserve"> </t>
    </r>
  </si>
  <si>
    <t>2 курс</t>
  </si>
  <si>
    <r>
      <t xml:space="preserve">   1 чверть навч.тижн.</t>
    </r>
    <r>
      <rPr>
        <b/>
        <sz val="12"/>
        <rFont val="Arial Cyr"/>
        <family val="0"/>
      </rPr>
      <t xml:space="preserve"> 8</t>
    </r>
  </si>
  <si>
    <t xml:space="preserve">  2 чверть   навч.тижн.  9</t>
  </si>
  <si>
    <t xml:space="preserve">  3 чверть навч.тижн. 9</t>
  </si>
  <si>
    <t xml:space="preserve">  4 чверть навч.тижн. 10</t>
  </si>
  <si>
    <t>екз залік</t>
  </si>
  <si>
    <t>кільк моду-лів</t>
  </si>
  <si>
    <t>Історія української культури</t>
  </si>
  <si>
    <t>Транспортних систем і технологій</t>
  </si>
  <si>
    <t xml:space="preserve">Державна атестація </t>
  </si>
  <si>
    <t>Технологія підземної розробки родовищ корисних копалин</t>
  </si>
  <si>
    <t>Підземної розробки родовищ</t>
  </si>
  <si>
    <t>Технологія відкритої розробки родовищ корисних копалин</t>
  </si>
  <si>
    <t>КП з технології підземної (відкритой) розробки  родовищ корисних копалин</t>
  </si>
  <si>
    <t>ПРР-1,2,3,5,6 ВГР-4</t>
  </si>
  <si>
    <t>Матеріалознавство</t>
  </si>
  <si>
    <t>ПРР-1,2,3,5 ВГР-4,6</t>
  </si>
  <si>
    <t xml:space="preserve">Гірничі  машини  </t>
  </si>
  <si>
    <r>
      <t>ПРР</t>
    </r>
    <r>
      <rPr>
        <b/>
        <sz val="10"/>
        <rFont val="Arial"/>
        <family val="0"/>
      </rPr>
      <t>-</t>
    </r>
    <r>
      <rPr>
        <b/>
        <sz val="9"/>
        <rFont val="Arial"/>
        <family val="2"/>
      </rPr>
      <t>1,2,3,5,6</t>
    </r>
    <r>
      <rPr>
        <b/>
        <sz val="10"/>
        <rFont val="Arial"/>
        <family val="0"/>
      </rPr>
      <t xml:space="preserve"> ВГР-4</t>
    </r>
  </si>
  <si>
    <t>Процеси підземних гірничих робіт</t>
  </si>
  <si>
    <t>ПРР-1,2,3 ВГР-4 ТСТ-5 АОП-6</t>
  </si>
  <si>
    <t>Комп'ютерні технології в гірництві</t>
  </si>
  <si>
    <r>
      <t xml:space="preserve">                                            </t>
    </r>
    <r>
      <rPr>
        <b/>
        <sz val="12"/>
        <rFont val="Arial Cyr"/>
        <family val="0"/>
      </rPr>
      <t xml:space="preserve"> Декан факультета, проф.                                                                               Бузило В.І.     </t>
    </r>
    <r>
      <rPr>
        <sz val="10"/>
        <rFont val="Arial Cyr"/>
        <family val="0"/>
      </rPr>
      <t xml:space="preserve">        </t>
    </r>
  </si>
</sst>
</file>

<file path=xl/styles.xml><?xml version="1.0" encoding="utf-8"?>
<styleSheet xmlns="http://schemas.openxmlformats.org/spreadsheetml/2006/main">
  <numFmts count="6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#,##0&quot;гр.&quot;;\-#,##0&quot;гр.&quot;"/>
    <numFmt numFmtId="189" formatCode="#,##0&quot;гр.&quot;;[Red]\-#,##0&quot;гр.&quot;"/>
    <numFmt numFmtId="190" formatCode="#,##0.00&quot;гр.&quot;;\-#,##0.00&quot;гр.&quot;"/>
    <numFmt numFmtId="191" formatCode="#,##0.00&quot;гр.&quot;;[Red]\-#,##0.00&quot;гр.&quot;"/>
    <numFmt numFmtId="192" formatCode="_-* #,##0&quot;гр.&quot;_-;\-* #,##0&quot;гр.&quot;_-;_-* &quot;-&quot;&quot;гр.&quot;_-;_-@_-"/>
    <numFmt numFmtId="193" formatCode="_-* #,##0_г_р_._-;\-* #,##0_г_р_._-;_-* &quot;-&quot;_г_р_._-;_-@_-"/>
    <numFmt numFmtId="194" formatCode="_-* #,##0.00&quot;гр.&quot;_-;\-* #,##0.00&quot;гр.&quot;_-;_-* &quot;-&quot;??&quot;гр.&quot;_-;_-@_-"/>
    <numFmt numFmtId="195" formatCode="_-* #,##0.00_г_р_._-;\-* #,##0.00_г_р_._-;_-* &quot;-&quot;??_г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_ ;\-0\ "/>
    <numFmt numFmtId="210" formatCode="0.0_ ;\-0.0\ 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0.0%"/>
    <numFmt numFmtId="215" formatCode="0.00000000"/>
    <numFmt numFmtId="216" formatCode="0.0000000"/>
  </numFmts>
  <fonts count="119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2"/>
    </font>
    <font>
      <b/>
      <sz val="11"/>
      <name val="Courier New Cyr"/>
      <family val="3"/>
    </font>
    <font>
      <sz val="9"/>
      <name val="Courier New Cyr"/>
      <family val="3"/>
    </font>
    <font>
      <i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2"/>
      <color indexed="10"/>
      <name val="Arial Cyr"/>
      <family val="2"/>
    </font>
    <font>
      <b/>
      <sz val="12"/>
      <name val="Courier New Cyr"/>
      <family val="3"/>
    </font>
    <font>
      <sz val="12"/>
      <name val="Courier New Cyr"/>
      <family val="3"/>
    </font>
    <font>
      <i/>
      <sz val="11"/>
      <name val="Arial Cyr"/>
      <family val="2"/>
    </font>
    <font>
      <sz val="12"/>
      <name val="Arial"/>
      <family val="0"/>
    </font>
    <font>
      <b/>
      <sz val="12"/>
      <name val="Arial"/>
      <family val="0"/>
    </font>
    <font>
      <sz val="12"/>
      <name val="Arial Narrow"/>
      <family val="2"/>
    </font>
    <font>
      <i/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Cyr"/>
      <family val="2"/>
    </font>
    <font>
      <sz val="14"/>
      <name val="Arial Narrow"/>
      <family val="2"/>
    </font>
    <font>
      <b/>
      <sz val="14"/>
      <name val="Arial Cyr"/>
      <family val="2"/>
    </font>
    <font>
      <sz val="12"/>
      <color indexed="10"/>
      <name val="Arial Narrow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 Narrow"/>
      <family val="2"/>
    </font>
    <font>
      <sz val="14"/>
      <name val="Arial Cyr"/>
      <family val="0"/>
    </font>
    <font>
      <sz val="12"/>
      <name val="Times New Roman"/>
      <family val="1"/>
    </font>
    <font>
      <b/>
      <sz val="12"/>
      <color indexed="10"/>
      <name val="Arial Narrow"/>
      <family val="2"/>
    </font>
    <font>
      <i/>
      <sz val="11"/>
      <name val="Arial Narrow"/>
      <family val="2"/>
    </font>
    <font>
      <b/>
      <i/>
      <sz val="10"/>
      <name val="Arial Cyr"/>
      <family val="2"/>
    </font>
    <font>
      <b/>
      <sz val="16"/>
      <name val="Arial Cyr"/>
      <family val="2"/>
    </font>
    <font>
      <b/>
      <sz val="14"/>
      <name val="Courier New Cyr"/>
      <family val="3"/>
    </font>
    <font>
      <b/>
      <sz val="14"/>
      <name val="Arial"/>
      <family val="2"/>
    </font>
    <font>
      <sz val="16"/>
      <name val="Arial Narrow"/>
      <family val="2"/>
    </font>
    <font>
      <sz val="14"/>
      <name val="Arial"/>
      <family val="2"/>
    </font>
    <font>
      <b/>
      <sz val="11"/>
      <name val="Arial Narrow"/>
      <family val="2"/>
    </font>
    <font>
      <b/>
      <sz val="14"/>
      <color indexed="10"/>
      <name val="Arial Narrow"/>
      <family val="2"/>
    </font>
    <font>
      <sz val="16"/>
      <name val="Arial Cyr"/>
      <family val="0"/>
    </font>
    <font>
      <b/>
      <sz val="16"/>
      <name val="Arial"/>
      <family val="2"/>
    </font>
    <font>
      <b/>
      <sz val="10"/>
      <name val="Arial"/>
      <family val="0"/>
    </font>
    <font>
      <sz val="11"/>
      <name val="Arial"/>
      <family val="2"/>
    </font>
    <font>
      <b/>
      <sz val="16"/>
      <color indexed="8"/>
      <name val="Arial Cyr"/>
      <family val="2"/>
    </font>
    <font>
      <strike/>
      <sz val="12"/>
      <name val="Arial Narrow"/>
      <family val="2"/>
    </font>
    <font>
      <b/>
      <sz val="16"/>
      <color indexed="8"/>
      <name val="Arial Narrow"/>
      <family val="2"/>
    </font>
    <font>
      <b/>
      <sz val="16"/>
      <color indexed="8"/>
      <name val="Arial"/>
      <family val="0"/>
    </font>
    <font>
      <b/>
      <sz val="18"/>
      <name val="Arial"/>
      <family val="2"/>
    </font>
    <font>
      <b/>
      <sz val="18"/>
      <name val="Arial Cyr"/>
      <family val="0"/>
    </font>
    <font>
      <b/>
      <i/>
      <sz val="12"/>
      <name val="Arial CE"/>
      <family val="2"/>
    </font>
    <font>
      <sz val="8"/>
      <name val="Arial"/>
      <family val="0"/>
    </font>
    <font>
      <b/>
      <i/>
      <sz val="12"/>
      <name val="Arial Narrow"/>
      <family val="2"/>
    </font>
    <font>
      <i/>
      <sz val="10"/>
      <name val="Arial Narrow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0"/>
    </font>
    <font>
      <sz val="9"/>
      <name val="Arial Cyr"/>
      <family val="0"/>
    </font>
    <font>
      <sz val="14"/>
      <color indexed="10"/>
      <name val="Arial Narrow"/>
      <family val="2"/>
    </font>
    <font>
      <b/>
      <sz val="16"/>
      <color indexed="10"/>
      <name val="Arial Narrow"/>
      <family val="2"/>
    </font>
    <font>
      <sz val="10"/>
      <color indexed="10"/>
      <name val="Arial Cyr"/>
      <family val="0"/>
    </font>
    <font>
      <sz val="11"/>
      <color indexed="10"/>
      <name val="Arial"/>
      <family val="2"/>
    </font>
    <font>
      <b/>
      <sz val="16"/>
      <color indexed="10"/>
      <name val="Arial"/>
      <family val="0"/>
    </font>
    <font>
      <b/>
      <sz val="10"/>
      <name val="Arial Narrow"/>
      <family val="2"/>
    </font>
    <font>
      <sz val="12"/>
      <color indexed="16"/>
      <name val="Arial Narrow"/>
      <family val="2"/>
    </font>
    <font>
      <b/>
      <i/>
      <sz val="10"/>
      <name val="Arial Narrow"/>
      <family val="2"/>
    </font>
    <font>
      <sz val="14"/>
      <color indexed="10"/>
      <name val="Arial"/>
      <family val="2"/>
    </font>
    <font>
      <b/>
      <sz val="12"/>
      <color indexed="10"/>
      <name val="Arial Cyr"/>
      <family val="2"/>
    </font>
    <font>
      <sz val="10"/>
      <color indexed="10"/>
      <name val="Arial"/>
      <family val="0"/>
    </font>
    <font>
      <sz val="16"/>
      <color indexed="10"/>
      <name val="Arial Cyr"/>
      <family val="0"/>
    </font>
    <font>
      <b/>
      <sz val="10"/>
      <color indexed="10"/>
      <name val="Arial"/>
      <family val="0"/>
    </font>
    <font>
      <b/>
      <sz val="9"/>
      <name val="Arial"/>
      <family val="2"/>
    </font>
    <font>
      <b/>
      <sz val="10"/>
      <name val="Arial CE"/>
      <family val="0"/>
    </font>
    <font>
      <sz val="12"/>
      <name val="Arial CE"/>
      <family val="0"/>
    </font>
    <font>
      <b/>
      <sz val="11"/>
      <color indexed="10"/>
      <name val="Arial Narrow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b/>
      <i/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4" fillId="26" borderId="1" applyNumberFormat="0" applyAlignment="0" applyProtection="0"/>
    <xf numFmtId="0" fontId="105" fillId="27" borderId="2" applyNumberFormat="0" applyAlignment="0" applyProtection="0"/>
    <xf numFmtId="0" fontId="106" fillId="27" borderId="1" applyNumberFormat="0" applyAlignment="0" applyProtection="0"/>
    <xf numFmtId="0" fontId="2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6" applyNumberFormat="0" applyFill="0" applyAlignment="0" applyProtection="0"/>
    <xf numFmtId="0" fontId="111" fillId="28" borderId="7" applyNumberFormat="0" applyAlignment="0" applyProtection="0"/>
    <xf numFmtId="0" fontId="112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114" fillId="30" borderId="0" applyNumberFormat="0" applyBorder="0" applyAlignment="0" applyProtection="0"/>
    <xf numFmtId="0" fontId="11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18" fillId="32" borderId="0" applyNumberFormat="0" applyBorder="0" applyAlignment="0" applyProtection="0"/>
  </cellStyleXfs>
  <cellXfs count="1522">
    <xf numFmtId="0" fontId="0" fillId="0" borderId="0" xfId="0" applyAlignment="1">
      <alignment/>
    </xf>
    <xf numFmtId="0" fontId="1" fillId="0" borderId="0" xfId="53">
      <alignment/>
      <protection/>
    </xf>
    <xf numFmtId="0" fontId="4" fillId="0" borderId="0" xfId="54" applyFont="1" applyFill="1" applyAlignment="1">
      <alignment horizontal="right"/>
      <protection/>
    </xf>
    <xf numFmtId="0" fontId="5" fillId="0" borderId="0" xfId="53" applyFont="1">
      <alignment/>
      <protection/>
    </xf>
    <xf numFmtId="0" fontId="1" fillId="0" borderId="0" xfId="53" applyBorder="1">
      <alignment/>
      <protection/>
    </xf>
    <xf numFmtId="0" fontId="1" fillId="0" borderId="0" xfId="53" applyFont="1">
      <alignment/>
      <protection/>
    </xf>
    <xf numFmtId="0" fontId="12" fillId="0" borderId="0" xfId="54" applyFont="1" applyFill="1" applyAlignment="1">
      <alignment horizontal="right"/>
      <protection/>
    </xf>
    <xf numFmtId="0" fontId="9" fillId="0" borderId="0" xfId="53" applyFont="1">
      <alignment/>
      <protection/>
    </xf>
    <xf numFmtId="0" fontId="16" fillId="0" borderId="0" xfId="53" applyFont="1">
      <alignment/>
      <protection/>
    </xf>
    <xf numFmtId="0" fontId="17" fillId="0" borderId="0" xfId="53" applyFont="1">
      <alignment/>
      <protection/>
    </xf>
    <xf numFmtId="0" fontId="1" fillId="0" borderId="10" xfId="53" applyFont="1" applyBorder="1">
      <alignment/>
      <protection/>
    </xf>
    <xf numFmtId="0" fontId="16" fillId="33" borderId="10" xfId="54" applyFont="1" applyFill="1" applyBorder="1" applyAlignment="1">
      <alignment horizontal="center" vertical="center"/>
      <protection/>
    </xf>
    <xf numFmtId="209" fontId="16" fillId="0" borderId="11" xfId="54" applyNumberFormat="1" applyFont="1" applyFill="1" applyBorder="1" applyAlignment="1">
      <alignment horizontal="center" vertical="center"/>
      <protection/>
    </xf>
    <xf numFmtId="209" fontId="16" fillId="0" borderId="10" xfId="54" applyNumberFormat="1" applyFont="1" applyFill="1" applyBorder="1" applyAlignment="1">
      <alignment horizontal="center" vertical="center"/>
      <protection/>
    </xf>
    <xf numFmtId="209" fontId="16" fillId="0" borderId="12" xfId="54" applyNumberFormat="1" applyFont="1" applyFill="1" applyBorder="1" applyAlignment="1">
      <alignment horizontal="center" vertical="center"/>
      <protection/>
    </xf>
    <xf numFmtId="209" fontId="16" fillId="0" borderId="13" xfId="54" applyNumberFormat="1" applyFont="1" applyFill="1" applyBorder="1" applyAlignment="1">
      <alignment horizontal="center" vertical="center"/>
      <protection/>
    </xf>
    <xf numFmtId="0" fontId="16" fillId="0" borderId="13" xfId="54" applyFont="1" applyFill="1" applyBorder="1" applyAlignment="1">
      <alignment horizontal="center" vertical="center"/>
      <protection/>
    </xf>
    <xf numFmtId="0" fontId="16" fillId="0" borderId="12" xfId="54" applyFont="1" applyFill="1" applyBorder="1" applyAlignment="1">
      <alignment horizontal="left" vertical="center" wrapText="1"/>
      <protection/>
    </xf>
    <xf numFmtId="0" fontId="16" fillId="0" borderId="12" xfId="54" applyFont="1" applyFill="1" applyBorder="1" applyAlignment="1">
      <alignment horizontal="left" vertical="center"/>
      <protection/>
    </xf>
    <xf numFmtId="0" fontId="16" fillId="0" borderId="14" xfId="54" applyFont="1" applyBorder="1" applyAlignment="1">
      <alignment horizontal="center" vertical="center"/>
      <protection/>
    </xf>
    <xf numFmtId="0" fontId="16" fillId="0" borderId="13" xfId="54" applyFont="1" applyFill="1" applyBorder="1" applyAlignment="1">
      <alignment horizontal="center" vertical="top"/>
      <protection/>
    </xf>
    <xf numFmtId="0" fontId="16" fillId="0" borderId="10" xfId="54" applyFont="1" applyFill="1" applyBorder="1">
      <alignment/>
      <protection/>
    </xf>
    <xf numFmtId="0" fontId="16" fillId="0" borderId="10" xfId="54" applyFont="1" applyFill="1" applyBorder="1" applyAlignment="1">
      <alignment horizontal="left"/>
      <protection/>
    </xf>
    <xf numFmtId="0" fontId="16" fillId="0" borderId="10" xfId="54" applyFont="1" applyFill="1" applyBorder="1" applyAlignment="1">
      <alignment vertical="center"/>
      <protection/>
    </xf>
    <xf numFmtId="0" fontId="16" fillId="0" borderId="10" xfId="54" applyFont="1" applyFill="1" applyBorder="1" applyAlignment="1">
      <alignment vertical="center" wrapText="1"/>
      <protection/>
    </xf>
    <xf numFmtId="0" fontId="16" fillId="0" borderId="0" xfId="53" applyFont="1" applyAlignment="1">
      <alignment horizontal="center"/>
      <protection/>
    </xf>
    <xf numFmtId="0" fontId="16" fillId="0" borderId="15" xfId="54" applyFont="1" applyFill="1" applyBorder="1" applyAlignment="1">
      <alignment horizontal="center" vertical="center"/>
      <protection/>
    </xf>
    <xf numFmtId="0" fontId="16" fillId="33" borderId="15" xfId="54" applyFont="1" applyFill="1" applyBorder="1" applyAlignment="1">
      <alignment horizontal="center" vertical="center"/>
      <protection/>
    </xf>
    <xf numFmtId="0" fontId="16" fillId="0" borderId="0" xfId="0" applyFont="1" applyAlignment="1">
      <alignment vertical="top" wrapText="1"/>
    </xf>
    <xf numFmtId="0" fontId="17" fillId="0" borderId="0" xfId="53" applyFont="1">
      <alignment/>
      <protection/>
    </xf>
    <xf numFmtId="0" fontId="16" fillId="0" borderId="10" xfId="54" applyFont="1" applyFill="1" applyBorder="1" applyAlignment="1">
      <alignment horizontal="left" vertical="center" wrapText="1"/>
      <protection/>
    </xf>
    <xf numFmtId="0" fontId="32" fillId="0" borderId="0" xfId="53" applyFont="1" applyAlignment="1">
      <alignment horizontal="center"/>
      <protection/>
    </xf>
    <xf numFmtId="0" fontId="33" fillId="0" borderId="0" xfId="53" applyFont="1">
      <alignment/>
      <protection/>
    </xf>
    <xf numFmtId="0" fontId="34" fillId="0" borderId="0" xfId="53" applyFont="1">
      <alignment/>
      <protection/>
    </xf>
    <xf numFmtId="0" fontId="11" fillId="0" borderId="10" xfId="54" applyFont="1" applyFill="1" applyBorder="1" applyAlignment="1">
      <alignment horizontal="right"/>
      <protection/>
    </xf>
    <xf numFmtId="0" fontId="36" fillId="0" borderId="10" xfId="54" applyFont="1" applyFill="1" applyBorder="1" applyAlignment="1">
      <alignment horizontal="center"/>
      <protection/>
    </xf>
    <xf numFmtId="0" fontId="21" fillId="0" borderId="10" xfId="0" applyFont="1" applyBorder="1" applyAlignment="1">
      <alignment horizontal="center" vertical="top" wrapText="1"/>
    </xf>
    <xf numFmtId="0" fontId="16" fillId="0" borderId="15" xfId="54" applyFont="1" applyFill="1" applyBorder="1" applyAlignment="1">
      <alignment vertical="center"/>
      <protection/>
    </xf>
    <xf numFmtId="0" fontId="24" fillId="0" borderId="16" xfId="54" applyFont="1" applyFill="1" applyBorder="1" applyAlignment="1">
      <alignment horizontal="center" vertical="center"/>
      <protection/>
    </xf>
    <xf numFmtId="0" fontId="16" fillId="0" borderId="15" xfId="54" applyFont="1" applyFill="1" applyBorder="1" applyAlignment="1">
      <alignment vertical="center" wrapText="1"/>
      <protection/>
    </xf>
    <xf numFmtId="0" fontId="24" fillId="0" borderId="15" xfId="54" applyFont="1" applyFill="1" applyBorder="1" applyAlignment="1">
      <alignment horizontal="center" vertical="center"/>
      <protection/>
    </xf>
    <xf numFmtId="0" fontId="24" fillId="0" borderId="17" xfId="54" applyFont="1" applyFill="1" applyBorder="1" applyAlignment="1">
      <alignment horizontal="center" vertical="center"/>
      <protection/>
    </xf>
    <xf numFmtId="0" fontId="24" fillId="0" borderId="11" xfId="54" applyFont="1" applyFill="1" applyBorder="1" applyAlignment="1">
      <alignment horizontal="center" vertical="center" wrapText="1"/>
      <protection/>
    </xf>
    <xf numFmtId="0" fontId="24" fillId="0" borderId="13" xfId="54" applyFont="1" applyFill="1" applyBorder="1" applyAlignment="1">
      <alignment horizontal="center" vertical="center"/>
      <protection/>
    </xf>
    <xf numFmtId="0" fontId="24" fillId="0" borderId="11" xfId="54" applyFont="1" applyFill="1" applyBorder="1" applyAlignment="1">
      <alignment horizontal="center" vertical="center"/>
      <protection/>
    </xf>
    <xf numFmtId="1" fontId="24" fillId="0" borderId="11" xfId="54" applyNumberFormat="1" applyFont="1" applyFill="1" applyBorder="1" applyAlignment="1">
      <alignment horizontal="center" vertical="center"/>
      <protection/>
    </xf>
    <xf numFmtId="1" fontId="24" fillId="0" borderId="10" xfId="54" applyNumberFormat="1" applyFont="1" applyFill="1" applyBorder="1" applyAlignment="1">
      <alignment horizontal="center" vertical="center"/>
      <protection/>
    </xf>
    <xf numFmtId="0" fontId="16" fillId="0" borderId="18" xfId="54" applyFont="1" applyFill="1" applyBorder="1" applyAlignment="1">
      <alignment horizontal="left" vertical="center" wrapText="1"/>
      <protection/>
    </xf>
    <xf numFmtId="0" fontId="24" fillId="0" borderId="0" xfId="54" applyFont="1" applyFill="1" applyBorder="1" applyAlignment="1">
      <alignment horizontal="center" vertical="center"/>
      <protection/>
    </xf>
    <xf numFmtId="0" fontId="24" fillId="0" borderId="0" xfId="54" applyNumberFormat="1" applyFont="1" applyFill="1" applyBorder="1" applyAlignment="1">
      <alignment horizontal="center" vertical="center"/>
      <protection/>
    </xf>
    <xf numFmtId="209" fontId="16" fillId="0" borderId="19" xfId="54" applyNumberFormat="1" applyFont="1" applyFill="1" applyBorder="1" applyAlignment="1">
      <alignment horizontal="center" vertical="center"/>
      <protection/>
    </xf>
    <xf numFmtId="0" fontId="16" fillId="33" borderId="15" xfId="54" applyFont="1" applyFill="1" applyBorder="1" applyAlignment="1">
      <alignment horizontal="center" vertical="center"/>
      <protection/>
    </xf>
    <xf numFmtId="0" fontId="24" fillId="0" borderId="20" xfId="54" applyNumberFormat="1" applyFont="1" applyFill="1" applyBorder="1" applyAlignment="1">
      <alignment horizontal="center" vertical="center"/>
      <protection/>
    </xf>
    <xf numFmtId="0" fontId="24" fillId="0" borderId="21" xfId="54" applyNumberFormat="1" applyFont="1" applyFill="1" applyBorder="1" applyAlignment="1">
      <alignment horizontal="center" vertical="center"/>
      <protection/>
    </xf>
    <xf numFmtId="1" fontId="1" fillId="0" borderId="0" xfId="53" applyNumberFormat="1" applyFont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24" fillId="0" borderId="22" xfId="54" applyFont="1" applyFill="1" applyBorder="1" applyAlignment="1">
      <alignment horizontal="center" vertical="center"/>
      <protection/>
    </xf>
    <xf numFmtId="208" fontId="21" fillId="0" borderId="0" xfId="53" applyNumberFormat="1" applyFont="1" applyAlignment="1">
      <alignment horizontal="center"/>
      <protection/>
    </xf>
    <xf numFmtId="1" fontId="16" fillId="0" borderId="0" xfId="53" applyNumberFormat="1" applyFont="1" applyAlignment="1">
      <alignment horizontal="center"/>
      <protection/>
    </xf>
    <xf numFmtId="0" fontId="16" fillId="0" borderId="23" xfId="0" applyFont="1" applyFill="1" applyBorder="1" applyAlignment="1">
      <alignment horizontal="justify" vertical="top" wrapText="1"/>
    </xf>
    <xf numFmtId="0" fontId="16" fillId="0" borderId="23" xfId="0" applyFont="1" applyFill="1" applyBorder="1" applyAlignment="1">
      <alignment horizontal="justify" wrapText="1"/>
    </xf>
    <xf numFmtId="0" fontId="41" fillId="0" borderId="0" xfId="53" applyFont="1" applyAlignment="1">
      <alignment horizontal="center"/>
      <protection/>
    </xf>
    <xf numFmtId="0" fontId="16" fillId="0" borderId="15" xfId="54" applyFont="1" applyFill="1" applyBorder="1" applyAlignment="1">
      <alignment vertical="top" wrapText="1"/>
      <protection/>
    </xf>
    <xf numFmtId="0" fontId="21" fillId="0" borderId="24" xfId="0" applyFont="1" applyFill="1" applyBorder="1" applyAlignment="1">
      <alignment horizontal="left" vertical="top" wrapText="1"/>
    </xf>
    <xf numFmtId="0" fontId="7" fillId="0" borderId="12" xfId="54" applyFont="1" applyFill="1" applyBorder="1" applyAlignment="1">
      <alignment vertical="center" wrapText="1"/>
      <protection/>
    </xf>
    <xf numFmtId="0" fontId="7" fillId="0" borderId="10" xfId="54" applyFont="1" applyFill="1" applyBorder="1" applyAlignment="1">
      <alignment vertical="center"/>
      <protection/>
    </xf>
    <xf numFmtId="0" fontId="16" fillId="0" borderId="10" xfId="54" applyFont="1" applyFill="1" applyBorder="1" applyAlignment="1">
      <alignment vertical="center"/>
      <protection/>
    </xf>
    <xf numFmtId="0" fontId="13" fillId="0" borderId="12" xfId="54" applyFont="1" applyFill="1" applyBorder="1" applyAlignment="1">
      <alignment vertical="center" wrapText="1"/>
      <protection/>
    </xf>
    <xf numFmtId="0" fontId="14" fillId="0" borderId="13" xfId="54" applyFont="1" applyFill="1" applyBorder="1" applyAlignment="1">
      <alignment vertical="top" wrapText="1"/>
      <protection/>
    </xf>
    <xf numFmtId="0" fontId="14" fillId="0" borderId="15" xfId="54" applyFont="1" applyFill="1" applyBorder="1" applyAlignment="1">
      <alignment vertical="top" wrapText="1"/>
      <protection/>
    </xf>
    <xf numFmtId="0" fontId="1" fillId="0" borderId="0" xfId="53" applyFont="1" applyBorder="1">
      <alignment/>
      <protection/>
    </xf>
    <xf numFmtId="0" fontId="36" fillId="0" borderId="0" xfId="54" applyFont="1" applyFill="1" applyAlignment="1">
      <alignment horizontal="right"/>
      <protection/>
    </xf>
    <xf numFmtId="0" fontId="24" fillId="0" borderId="25" xfId="54" applyFont="1" applyFill="1" applyBorder="1" applyAlignment="1">
      <alignment horizontal="center" vertical="center"/>
      <protection/>
    </xf>
    <xf numFmtId="0" fontId="24" fillId="0" borderId="26" xfId="54" applyFont="1" applyFill="1" applyBorder="1" applyAlignment="1">
      <alignment horizontal="center" vertical="center"/>
      <protection/>
    </xf>
    <xf numFmtId="0" fontId="14" fillId="0" borderId="13" xfId="0" applyFont="1" applyFill="1" applyBorder="1" applyAlignment="1">
      <alignment vertical="top" wrapText="1"/>
    </xf>
    <xf numFmtId="0" fontId="16" fillId="0" borderId="10" xfId="54" applyFont="1" applyFill="1" applyBorder="1" applyAlignment="1">
      <alignment horizontal="center" vertical="center"/>
      <protection/>
    </xf>
    <xf numFmtId="0" fontId="14" fillId="0" borderId="10" xfId="0" applyFont="1" applyFill="1" applyBorder="1" applyAlignment="1">
      <alignment vertical="top" wrapText="1"/>
    </xf>
    <xf numFmtId="0" fontId="12" fillId="0" borderId="22" xfId="54" applyFont="1" applyFill="1" applyBorder="1" applyAlignment="1">
      <alignment horizontal="center" vertical="center" textRotation="90" shrinkToFit="1"/>
      <protection/>
    </xf>
    <xf numFmtId="0" fontId="12" fillId="0" borderId="27" xfId="54" applyFont="1" applyFill="1" applyBorder="1" applyAlignment="1">
      <alignment horizontal="center" vertical="center" textRotation="90" shrinkToFit="1"/>
      <protection/>
    </xf>
    <xf numFmtId="0" fontId="7" fillId="0" borderId="27" xfId="53" applyFont="1" applyFill="1" applyBorder="1" applyAlignment="1">
      <alignment horizontal="center" vertical="top" wrapText="1"/>
      <protection/>
    </xf>
    <xf numFmtId="0" fontId="7" fillId="0" borderId="0" xfId="53" applyFont="1" applyFill="1" applyAlignment="1">
      <alignment horizontal="center" vertical="top" wrapText="1"/>
      <protection/>
    </xf>
    <xf numFmtId="0" fontId="12" fillId="0" borderId="28" xfId="54" applyFont="1" applyFill="1" applyBorder="1" applyAlignment="1">
      <alignment horizontal="center" vertical="center" textRotation="90" shrinkToFit="1"/>
      <protection/>
    </xf>
    <xf numFmtId="0" fontId="16" fillId="0" borderId="29" xfId="53" applyFont="1" applyFill="1" applyBorder="1" applyAlignment="1">
      <alignment horizontal="center" vertical="center"/>
      <protection/>
    </xf>
    <xf numFmtId="0" fontId="16" fillId="0" borderId="30" xfId="53" applyFont="1" applyFill="1" applyBorder="1" applyAlignment="1">
      <alignment horizontal="center" vertical="center"/>
      <protection/>
    </xf>
    <xf numFmtId="0" fontId="16" fillId="0" borderId="19" xfId="53" applyFont="1" applyFill="1" applyBorder="1" applyAlignment="1">
      <alignment horizontal="center" vertical="center"/>
      <protection/>
    </xf>
    <xf numFmtId="0" fontId="20" fillId="0" borderId="21" xfId="53" applyFont="1" applyFill="1" applyBorder="1" applyAlignment="1">
      <alignment horizontal="center" vertical="center"/>
      <protection/>
    </xf>
    <xf numFmtId="0" fontId="16" fillId="0" borderId="21" xfId="53" applyFont="1" applyFill="1" applyBorder="1" applyAlignment="1">
      <alignment horizontal="center" vertical="center"/>
      <protection/>
    </xf>
    <xf numFmtId="0" fontId="16" fillId="0" borderId="20" xfId="53" applyFont="1" applyFill="1" applyBorder="1" applyAlignment="1">
      <alignment horizontal="center" vertical="center"/>
      <protection/>
    </xf>
    <xf numFmtId="0" fontId="24" fillId="0" borderId="21" xfId="53" applyFont="1" applyFill="1" applyBorder="1" applyAlignment="1">
      <alignment horizontal="center" vertical="center"/>
      <protection/>
    </xf>
    <xf numFmtId="0" fontId="16" fillId="0" borderId="31" xfId="53" applyFont="1" applyFill="1" applyBorder="1" applyAlignment="1">
      <alignment horizontal="center" vertical="center"/>
      <protection/>
    </xf>
    <xf numFmtId="0" fontId="1" fillId="0" borderId="32" xfId="53" applyFont="1" applyFill="1" applyBorder="1">
      <alignment/>
      <protection/>
    </xf>
    <xf numFmtId="0" fontId="16" fillId="0" borderId="10" xfId="53" applyFont="1" applyFill="1" applyBorder="1" applyAlignment="1">
      <alignment horizontal="center" vertical="center"/>
      <protection/>
    </xf>
    <xf numFmtId="0" fontId="16" fillId="0" borderId="13" xfId="53" applyFont="1" applyFill="1" applyBorder="1" applyAlignment="1">
      <alignment horizontal="center" vertical="center"/>
      <protection/>
    </xf>
    <xf numFmtId="0" fontId="20" fillId="0" borderId="10" xfId="53" applyFont="1" applyFill="1" applyBorder="1" applyAlignment="1">
      <alignment horizontal="center" vertical="center"/>
      <protection/>
    </xf>
    <xf numFmtId="0" fontId="16" fillId="0" borderId="12" xfId="53" applyFont="1" applyFill="1" applyBorder="1" applyAlignment="1">
      <alignment horizontal="center" vertical="center"/>
      <protection/>
    </xf>
    <xf numFmtId="0" fontId="16" fillId="0" borderId="11" xfId="53" applyFont="1" applyFill="1" applyBorder="1" applyAlignment="1">
      <alignment horizontal="center" vertical="center"/>
      <protection/>
    </xf>
    <xf numFmtId="0" fontId="24" fillId="0" borderId="10" xfId="53" applyFont="1" applyFill="1" applyBorder="1" applyAlignment="1">
      <alignment horizontal="center" vertical="center"/>
      <protection/>
    </xf>
    <xf numFmtId="0" fontId="16" fillId="0" borderId="16" xfId="53" applyFont="1" applyFill="1" applyBorder="1" applyAlignment="1">
      <alignment horizontal="center" vertical="center"/>
      <protection/>
    </xf>
    <xf numFmtId="0" fontId="1" fillId="0" borderId="23" xfId="53" applyFont="1" applyFill="1" applyBorder="1">
      <alignment/>
      <protection/>
    </xf>
    <xf numFmtId="0" fontId="38" fillId="0" borderId="10" xfId="53" applyFont="1" applyFill="1" applyBorder="1" applyAlignment="1">
      <alignment horizontal="center" vertical="center"/>
      <protection/>
    </xf>
    <xf numFmtId="0" fontId="38" fillId="0" borderId="21" xfId="53" applyFont="1" applyFill="1" applyBorder="1" applyAlignment="1">
      <alignment horizontal="center" vertical="center"/>
      <protection/>
    </xf>
    <xf numFmtId="0" fontId="16" fillId="0" borderId="21" xfId="53" applyFont="1" applyFill="1" applyBorder="1" applyAlignment="1">
      <alignment horizontal="center" vertical="center"/>
      <protection/>
    </xf>
    <xf numFmtId="0" fontId="16" fillId="0" borderId="28" xfId="53" applyFont="1" applyFill="1" applyBorder="1" applyAlignment="1">
      <alignment horizontal="center" vertical="center"/>
      <protection/>
    </xf>
    <xf numFmtId="0" fontId="0" fillId="0" borderId="21" xfId="0" applyFill="1" applyBorder="1" applyAlignment="1">
      <alignment horizontal="center" vertical="center"/>
    </xf>
    <xf numFmtId="0" fontId="16" fillId="0" borderId="25" xfId="53" applyFont="1" applyFill="1" applyBorder="1" applyAlignment="1">
      <alignment horizontal="center" vertical="center"/>
      <protection/>
    </xf>
    <xf numFmtId="0" fontId="20" fillId="0" borderId="33" xfId="53" applyFont="1" applyFill="1" applyBorder="1" applyAlignment="1">
      <alignment horizontal="center" vertical="center"/>
      <protection/>
    </xf>
    <xf numFmtId="0" fontId="16" fillId="0" borderId="33" xfId="53" applyFont="1" applyFill="1" applyBorder="1" applyAlignment="1">
      <alignment horizontal="center" vertical="center"/>
      <protection/>
    </xf>
    <xf numFmtId="0" fontId="16" fillId="0" borderId="34" xfId="53" applyFont="1" applyFill="1" applyBorder="1" applyAlignment="1">
      <alignment horizontal="center" vertical="center"/>
      <protection/>
    </xf>
    <xf numFmtId="0" fontId="16" fillId="0" borderId="35" xfId="53" applyFont="1" applyFill="1" applyBorder="1" applyAlignment="1">
      <alignment horizontal="center" vertical="center"/>
      <protection/>
    </xf>
    <xf numFmtId="0" fontId="16" fillId="0" borderId="20" xfId="53" applyFont="1" applyFill="1" applyBorder="1" applyAlignment="1">
      <alignment horizontal="center" vertical="center"/>
      <protection/>
    </xf>
    <xf numFmtId="0" fontId="16" fillId="0" borderId="11" xfId="53" applyFont="1" applyFill="1" applyBorder="1" applyAlignment="1">
      <alignment horizontal="center" vertical="center"/>
      <protection/>
    </xf>
    <xf numFmtId="0" fontId="16" fillId="0" borderId="10" xfId="53" applyFont="1" applyFill="1" applyBorder="1" applyAlignment="1">
      <alignment horizontal="right" vertical="center"/>
      <protection/>
    </xf>
    <xf numFmtId="0" fontId="16" fillId="0" borderId="10" xfId="53" applyFont="1" applyFill="1" applyBorder="1" applyAlignment="1">
      <alignment horizontal="center" vertical="center"/>
      <protection/>
    </xf>
    <xf numFmtId="0" fontId="9" fillId="0" borderId="13" xfId="0" applyFont="1" applyFill="1" applyBorder="1" applyAlignment="1">
      <alignment vertical="top" wrapText="1"/>
    </xf>
    <xf numFmtId="0" fontId="14" fillId="0" borderId="36" xfId="0" applyFont="1" applyFill="1" applyBorder="1" applyAlignment="1">
      <alignment vertical="top" wrapText="1"/>
    </xf>
    <xf numFmtId="0" fontId="14" fillId="0" borderId="37" xfId="0" applyFont="1" applyFill="1" applyBorder="1" applyAlignment="1">
      <alignment vertical="top" wrapText="1"/>
    </xf>
    <xf numFmtId="0" fontId="16" fillId="0" borderId="38" xfId="53" applyFont="1" applyFill="1" applyBorder="1" applyAlignment="1">
      <alignment horizontal="center" vertical="center"/>
      <protection/>
    </xf>
    <xf numFmtId="0" fontId="20" fillId="0" borderId="38" xfId="53" applyFont="1" applyFill="1" applyBorder="1" applyAlignment="1">
      <alignment horizontal="center" vertical="center"/>
      <protection/>
    </xf>
    <xf numFmtId="0" fontId="16" fillId="0" borderId="37" xfId="53" applyFont="1" applyFill="1" applyBorder="1" applyAlignment="1">
      <alignment horizontal="center" vertical="center"/>
      <protection/>
    </xf>
    <xf numFmtId="0" fontId="16" fillId="0" borderId="26" xfId="53" applyFont="1" applyFill="1" applyBorder="1" applyAlignment="1">
      <alignment horizontal="center" vertical="center"/>
      <protection/>
    </xf>
    <xf numFmtId="0" fontId="1" fillId="0" borderId="39" xfId="53" applyFont="1" applyFill="1" applyBorder="1">
      <alignment/>
      <protection/>
    </xf>
    <xf numFmtId="0" fontId="29" fillId="0" borderId="30" xfId="53" applyFont="1" applyFill="1" applyBorder="1" applyAlignment="1">
      <alignment horizontal="center" vertical="center"/>
      <protection/>
    </xf>
    <xf numFmtId="0" fontId="16" fillId="0" borderId="40" xfId="53" applyFont="1" applyFill="1" applyBorder="1" applyAlignment="1">
      <alignment horizontal="center" vertical="center"/>
      <protection/>
    </xf>
    <xf numFmtId="0" fontId="16" fillId="0" borderId="30" xfId="53" applyFont="1" applyFill="1" applyBorder="1" applyAlignment="1">
      <alignment horizontal="center" vertical="center"/>
      <protection/>
    </xf>
    <xf numFmtId="0" fontId="24" fillId="0" borderId="30" xfId="53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vertical="top" wrapText="1"/>
    </xf>
    <xf numFmtId="0" fontId="21" fillId="0" borderId="21" xfId="53" applyFont="1" applyFill="1" applyBorder="1" applyAlignment="1">
      <alignment horizontal="center" vertical="center"/>
      <protection/>
    </xf>
    <xf numFmtId="0" fontId="16" fillId="0" borderId="27" xfId="53" applyFont="1" applyFill="1" applyBorder="1" applyAlignment="1">
      <alignment horizontal="center" vertical="center"/>
      <protection/>
    </xf>
    <xf numFmtId="0" fontId="16" fillId="0" borderId="22" xfId="53" applyFont="1" applyFill="1" applyBorder="1" applyAlignment="1">
      <alignment horizontal="center" vertical="center"/>
      <protection/>
    </xf>
    <xf numFmtId="0" fontId="20" fillId="0" borderId="27" xfId="53" applyFont="1" applyFill="1" applyBorder="1" applyAlignment="1">
      <alignment horizontal="center" vertical="center"/>
      <protection/>
    </xf>
    <xf numFmtId="0" fontId="16" fillId="0" borderId="27" xfId="53" applyFont="1" applyFill="1" applyBorder="1" applyAlignment="1">
      <alignment horizontal="center" vertical="center"/>
      <protection/>
    </xf>
    <xf numFmtId="0" fontId="16" fillId="0" borderId="22" xfId="53" applyFont="1" applyFill="1" applyBorder="1" applyAlignment="1">
      <alignment horizontal="center" vertical="center"/>
      <protection/>
    </xf>
    <xf numFmtId="0" fontId="14" fillId="0" borderId="27" xfId="0" applyFont="1" applyFill="1" applyBorder="1" applyAlignment="1">
      <alignment vertical="top" wrapText="1"/>
    </xf>
    <xf numFmtId="0" fontId="14" fillId="0" borderId="17" xfId="54" applyFont="1" applyFill="1" applyBorder="1" applyAlignment="1">
      <alignment vertical="top" wrapText="1"/>
      <protection/>
    </xf>
    <xf numFmtId="0" fontId="14" fillId="0" borderId="0" xfId="54" applyFont="1" applyFill="1" applyBorder="1" applyAlignment="1">
      <alignment vertical="top" wrapText="1"/>
      <protection/>
    </xf>
    <xf numFmtId="0" fontId="16" fillId="0" borderId="0" xfId="53" applyFont="1" applyFill="1" applyBorder="1" applyAlignment="1">
      <alignment horizontal="center" vertical="center"/>
      <protection/>
    </xf>
    <xf numFmtId="0" fontId="20" fillId="0" borderId="0" xfId="53" applyFont="1" applyFill="1" applyBorder="1" applyAlignment="1">
      <alignment horizontal="center" vertical="center"/>
      <protection/>
    </xf>
    <xf numFmtId="0" fontId="1" fillId="0" borderId="41" xfId="53" applyFont="1" applyFill="1" applyBorder="1">
      <alignment/>
      <protection/>
    </xf>
    <xf numFmtId="0" fontId="9" fillId="0" borderId="27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0" fillId="0" borderId="0" xfId="53" applyFont="1" applyFill="1" applyAlignment="1">
      <alignment horizontal="center"/>
      <protection/>
    </xf>
    <xf numFmtId="208" fontId="29" fillId="0" borderId="0" xfId="53" applyNumberFormat="1" applyFont="1" applyFill="1" applyAlignment="1">
      <alignment horizontal="center"/>
      <protection/>
    </xf>
    <xf numFmtId="0" fontId="43" fillId="0" borderId="0" xfId="0" applyFont="1" applyAlignment="1">
      <alignment horizontal="center"/>
    </xf>
    <xf numFmtId="0" fontId="24" fillId="0" borderId="35" xfId="54" applyNumberFormat="1" applyFont="1" applyFill="1" applyBorder="1" applyAlignment="1">
      <alignment horizontal="center" vertical="center"/>
      <protection/>
    </xf>
    <xf numFmtId="0" fontId="16" fillId="0" borderId="19" xfId="53" applyFont="1" applyFill="1" applyBorder="1" applyAlignment="1">
      <alignment horizontal="center" vertical="center"/>
      <protection/>
    </xf>
    <xf numFmtId="0" fontId="16" fillId="0" borderId="42" xfId="53" applyFont="1" applyFill="1" applyBorder="1" applyAlignment="1">
      <alignment horizontal="center" vertical="center"/>
      <protection/>
    </xf>
    <xf numFmtId="0" fontId="14" fillId="0" borderId="15" xfId="54" applyFont="1" applyFill="1" applyBorder="1" applyAlignment="1">
      <alignment wrapText="1"/>
      <protection/>
    </xf>
    <xf numFmtId="0" fontId="16" fillId="0" borderId="15" xfId="55" applyFont="1" applyFill="1" applyBorder="1" applyAlignment="1">
      <alignment horizontal="left" vertical="center" wrapText="1"/>
      <protection/>
    </xf>
    <xf numFmtId="0" fontId="9" fillId="0" borderId="15" xfId="0" applyFont="1" applyFill="1" applyBorder="1" applyAlignment="1">
      <alignment vertical="top" wrapText="1"/>
    </xf>
    <xf numFmtId="0" fontId="14" fillId="0" borderId="15" xfId="0" applyFont="1" applyFill="1" applyBorder="1" applyAlignment="1">
      <alignment vertical="top" wrapText="1"/>
    </xf>
    <xf numFmtId="0" fontId="14" fillId="0" borderId="15" xfId="54" applyFont="1" applyFill="1" applyBorder="1" applyAlignment="1">
      <alignment horizontal="left" vertical="center" wrapText="1"/>
      <protection/>
    </xf>
    <xf numFmtId="0" fontId="16" fillId="0" borderId="43" xfId="53" applyFont="1" applyFill="1" applyBorder="1" applyAlignment="1">
      <alignment horizontal="center" vertical="center"/>
      <protection/>
    </xf>
    <xf numFmtId="0" fontId="16" fillId="0" borderId="44" xfId="53" applyFont="1" applyFill="1" applyBorder="1" applyAlignment="1">
      <alignment horizontal="center" vertical="center"/>
      <protection/>
    </xf>
    <xf numFmtId="0" fontId="16" fillId="0" borderId="17" xfId="55" applyFont="1" applyFill="1" applyBorder="1" applyAlignment="1">
      <alignment horizontal="left" vertical="center" wrapText="1"/>
      <protection/>
    </xf>
    <xf numFmtId="0" fontId="16" fillId="0" borderId="43" xfId="55" applyFont="1" applyFill="1" applyBorder="1" applyAlignment="1">
      <alignment horizontal="left" vertical="center" wrapText="1"/>
      <protection/>
    </xf>
    <xf numFmtId="0" fontId="14" fillId="0" borderId="14" xfId="54" applyFont="1" applyFill="1" applyBorder="1" applyAlignment="1">
      <alignment vertical="top" wrapText="1"/>
      <protection/>
    </xf>
    <xf numFmtId="0" fontId="44" fillId="0" borderId="45" xfId="0" applyFont="1" applyBorder="1" applyAlignment="1">
      <alignment horizontal="left"/>
    </xf>
    <xf numFmtId="0" fontId="44" fillId="0" borderId="46" xfId="0" applyFont="1" applyBorder="1" applyAlignment="1">
      <alignment horizontal="left"/>
    </xf>
    <xf numFmtId="0" fontId="39" fillId="0" borderId="47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48" xfId="0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horizontal="center" vertical="center"/>
    </xf>
    <xf numFmtId="0" fontId="39" fillId="0" borderId="49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14" fillId="0" borderId="15" xfId="55" applyFont="1" applyFill="1" applyBorder="1" applyAlignment="1">
      <alignment horizontal="left" vertical="center" wrapText="1"/>
      <protection/>
    </xf>
    <xf numFmtId="0" fontId="21" fillId="0" borderId="15" xfId="55" applyFont="1" applyFill="1" applyBorder="1" applyAlignment="1">
      <alignment horizontal="right" vertical="center" wrapText="1"/>
      <protection/>
    </xf>
    <xf numFmtId="0" fontId="16" fillId="0" borderId="50" xfId="53" applyFont="1" applyFill="1" applyBorder="1" applyAlignment="1">
      <alignment horizontal="center" vertical="center"/>
      <protection/>
    </xf>
    <xf numFmtId="0" fontId="1" fillId="0" borderId="51" xfId="53" applyFont="1" applyFill="1" applyBorder="1">
      <alignment/>
      <protection/>
    </xf>
    <xf numFmtId="0" fontId="29" fillId="0" borderId="52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left" vertical="center" wrapText="1"/>
      <protection/>
    </xf>
    <xf numFmtId="0" fontId="14" fillId="0" borderId="16" xfId="0" applyFont="1" applyFill="1" applyBorder="1" applyAlignment="1">
      <alignment vertical="top" wrapText="1"/>
    </xf>
    <xf numFmtId="0" fontId="6" fillId="0" borderId="0" xfId="53" applyFont="1">
      <alignment/>
      <protection/>
    </xf>
    <xf numFmtId="0" fontId="16" fillId="34" borderId="10" xfId="54" applyFont="1" applyFill="1" applyBorder="1" applyAlignment="1">
      <alignment horizontal="left" vertical="center" wrapText="1"/>
      <protection/>
    </xf>
    <xf numFmtId="0" fontId="14" fillId="0" borderId="34" xfId="54" applyFont="1" applyFill="1" applyBorder="1" applyAlignment="1">
      <alignment vertical="top" wrapText="1"/>
      <protection/>
    </xf>
    <xf numFmtId="0" fontId="16" fillId="0" borderId="0" xfId="54" applyFont="1" applyFill="1" applyBorder="1" applyAlignment="1">
      <alignment vertical="top" wrapText="1"/>
      <protection/>
    </xf>
    <xf numFmtId="0" fontId="14" fillId="0" borderId="53" xfId="54" applyFont="1" applyFill="1" applyBorder="1" applyAlignment="1">
      <alignment vertical="top" wrapText="1"/>
      <protection/>
    </xf>
    <xf numFmtId="0" fontId="29" fillId="0" borderId="0" xfId="54" applyFont="1" applyFill="1" applyBorder="1" applyAlignment="1">
      <alignment horizontal="center" vertical="center"/>
      <protection/>
    </xf>
    <xf numFmtId="0" fontId="24" fillId="0" borderId="30" xfId="54" applyNumberFormat="1" applyFont="1" applyFill="1" applyBorder="1" applyAlignment="1">
      <alignment horizontal="center" vertical="center"/>
      <protection/>
    </xf>
    <xf numFmtId="0" fontId="14" fillId="0" borderId="10" xfId="54" applyFont="1" applyFill="1" applyBorder="1" applyAlignment="1">
      <alignment vertical="top" wrapText="1"/>
      <protection/>
    </xf>
    <xf numFmtId="0" fontId="24" fillId="0" borderId="33" xfId="54" applyNumberFormat="1" applyFont="1" applyFill="1" applyBorder="1" applyAlignment="1">
      <alignment horizontal="center" vertical="center"/>
      <protection/>
    </xf>
    <xf numFmtId="0" fontId="24" fillId="0" borderId="29" xfId="54" applyFont="1" applyFill="1" applyBorder="1" applyAlignment="1">
      <alignment horizontal="center" vertical="center"/>
      <protection/>
    </xf>
    <xf numFmtId="0" fontId="16" fillId="0" borderId="53" xfId="54" applyFont="1" applyFill="1" applyBorder="1" applyAlignment="1">
      <alignment horizontal="center" vertical="center"/>
      <protection/>
    </xf>
    <xf numFmtId="0" fontId="24" fillId="0" borderId="29" xfId="54" applyNumberFormat="1" applyFont="1" applyFill="1" applyBorder="1" applyAlignment="1">
      <alignment horizontal="center" vertical="center"/>
      <protection/>
    </xf>
    <xf numFmtId="0" fontId="1" fillId="0" borderId="14" xfId="53" applyFont="1" applyFill="1" applyBorder="1">
      <alignment/>
      <protection/>
    </xf>
    <xf numFmtId="0" fontId="1" fillId="0" borderId="15" xfId="53" applyFont="1" applyFill="1" applyBorder="1">
      <alignment/>
      <protection/>
    </xf>
    <xf numFmtId="0" fontId="29" fillId="0" borderId="54" xfId="54" applyFont="1" applyFill="1" applyBorder="1" applyAlignment="1">
      <alignment horizontal="center" vertical="center"/>
      <protection/>
    </xf>
    <xf numFmtId="0" fontId="45" fillId="0" borderId="15" xfId="54" applyFont="1" applyFill="1" applyBorder="1" applyAlignment="1">
      <alignment vertical="top" wrapText="1"/>
      <protection/>
    </xf>
    <xf numFmtId="0" fontId="39" fillId="0" borderId="55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center" vertical="center"/>
    </xf>
    <xf numFmtId="0" fontId="39" fillId="0" borderId="56" xfId="0" applyFont="1" applyFill="1" applyBorder="1" applyAlignment="1">
      <alignment horizontal="center" vertical="center"/>
    </xf>
    <xf numFmtId="0" fontId="24" fillId="0" borderId="43" xfId="54" applyFont="1" applyFill="1" applyBorder="1" applyAlignment="1">
      <alignment horizontal="center" vertical="center"/>
      <protection/>
    </xf>
    <xf numFmtId="0" fontId="39" fillId="0" borderId="35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/>
    </xf>
    <xf numFmtId="0" fontId="16" fillId="0" borderId="57" xfId="53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 vertical="top" wrapText="1"/>
    </xf>
    <xf numFmtId="0" fontId="16" fillId="0" borderId="0" xfId="55" applyFont="1" applyFill="1" applyBorder="1" applyAlignment="1">
      <alignment horizontal="left" vertical="center" wrapText="1"/>
      <protection/>
    </xf>
    <xf numFmtId="0" fontId="39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14" fillId="0" borderId="18" xfId="54" applyFont="1" applyFill="1" applyBorder="1" applyAlignment="1">
      <alignment horizontal="left" vertical="center" wrapText="1"/>
      <protection/>
    </xf>
    <xf numFmtId="0" fontId="43" fillId="0" borderId="10" xfId="0" applyFont="1" applyFill="1" applyBorder="1" applyAlignment="1">
      <alignment horizontal="center" vertical="center"/>
    </xf>
    <xf numFmtId="0" fontId="1" fillId="0" borderId="20" xfId="53" applyFill="1" applyBorder="1" applyAlignment="1">
      <alignment horizontal="center" vertical="center"/>
      <protection/>
    </xf>
    <xf numFmtId="0" fontId="1" fillId="0" borderId="0" xfId="53" applyFill="1" applyBorder="1" applyAlignment="1">
      <alignment horizontal="center" vertical="center"/>
      <protection/>
    </xf>
    <xf numFmtId="0" fontId="16" fillId="0" borderId="10" xfId="54" applyFont="1" applyFill="1" applyBorder="1" applyAlignment="1">
      <alignment horizontal="center" vertical="center"/>
      <protection/>
    </xf>
    <xf numFmtId="0" fontId="1" fillId="0" borderId="58" xfId="53" applyFill="1" applyBorder="1" applyAlignment="1">
      <alignment vertical="center"/>
      <protection/>
    </xf>
    <xf numFmtId="0" fontId="16" fillId="0" borderId="14" xfId="54" applyFont="1" applyFill="1" applyBorder="1" applyAlignment="1">
      <alignment horizontal="center" vertical="center"/>
      <protection/>
    </xf>
    <xf numFmtId="0" fontId="16" fillId="0" borderId="15" xfId="54" applyFont="1" applyFill="1" applyBorder="1" applyAlignment="1">
      <alignment horizontal="center" vertical="center"/>
      <protection/>
    </xf>
    <xf numFmtId="0" fontId="16" fillId="0" borderId="17" xfId="54" applyFont="1" applyFill="1" applyBorder="1" applyAlignment="1">
      <alignment horizontal="center" vertical="center" wrapText="1"/>
      <protection/>
    </xf>
    <xf numFmtId="0" fontId="1" fillId="0" borderId="0" xfId="53" applyFill="1" applyBorder="1" applyAlignment="1">
      <alignment vertical="center"/>
      <protection/>
    </xf>
    <xf numFmtId="0" fontId="8" fillId="0" borderId="0" xfId="53" applyFont="1" applyFill="1" applyBorder="1" applyAlignment="1">
      <alignment horizontal="center"/>
      <protection/>
    </xf>
    <xf numFmtId="209" fontId="16" fillId="0" borderId="30" xfId="54" applyNumberFormat="1" applyFont="1" applyFill="1" applyBorder="1" applyAlignment="1">
      <alignment horizontal="center" vertical="center"/>
      <protection/>
    </xf>
    <xf numFmtId="0" fontId="35" fillId="0" borderId="30" xfId="53" applyFont="1" applyFill="1" applyBorder="1" applyAlignment="1">
      <alignment horizontal="center" vertical="center"/>
      <protection/>
    </xf>
    <xf numFmtId="0" fontId="8" fillId="0" borderId="21" xfId="53" applyFont="1" applyFill="1" applyBorder="1" applyAlignment="1">
      <alignment horizontal="center" vertical="center"/>
      <protection/>
    </xf>
    <xf numFmtId="0" fontId="46" fillId="0" borderId="21" xfId="53" applyFont="1" applyFill="1" applyBorder="1" applyAlignment="1">
      <alignment horizontal="center" vertical="center"/>
      <protection/>
    </xf>
    <xf numFmtId="0" fontId="35" fillId="0" borderId="21" xfId="53" applyFont="1" applyFill="1" applyBorder="1" applyAlignment="1">
      <alignment horizontal="center" vertical="center"/>
      <protection/>
    </xf>
    <xf numFmtId="0" fontId="23" fillId="0" borderId="21" xfId="53" applyFont="1" applyFill="1" applyBorder="1" applyAlignment="1">
      <alignment horizontal="center" vertical="center"/>
      <protection/>
    </xf>
    <xf numFmtId="0" fontId="8" fillId="0" borderId="21" xfId="53" applyFont="1" applyFill="1" applyBorder="1" applyAlignment="1">
      <alignment horizontal="center"/>
      <protection/>
    </xf>
    <xf numFmtId="0" fontId="44" fillId="0" borderId="59" xfId="0" applyFont="1" applyBorder="1" applyAlignment="1">
      <alignment horizontal="left"/>
    </xf>
    <xf numFmtId="0" fontId="16" fillId="0" borderId="59" xfId="53" applyFont="1" applyFill="1" applyBorder="1" applyAlignment="1">
      <alignment horizontal="center" vertical="center"/>
      <protection/>
    </xf>
    <xf numFmtId="0" fontId="14" fillId="0" borderId="59" xfId="0" applyFont="1" applyBorder="1" applyAlignment="1">
      <alignment vertical="top" wrapText="1"/>
    </xf>
    <xf numFmtId="0" fontId="14" fillId="0" borderId="59" xfId="54" applyFont="1" applyFill="1" applyBorder="1" applyAlignment="1">
      <alignment vertical="top" wrapText="1"/>
      <protection/>
    </xf>
    <xf numFmtId="0" fontId="29" fillId="0" borderId="59" xfId="54" applyFont="1" applyFill="1" applyBorder="1" applyAlignment="1">
      <alignment horizontal="center" vertical="center"/>
      <protection/>
    </xf>
    <xf numFmtId="0" fontId="39" fillId="0" borderId="59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16" fillId="0" borderId="12" xfId="54" applyFont="1" applyFill="1" applyBorder="1">
      <alignment/>
      <protection/>
    </xf>
    <xf numFmtId="0" fontId="16" fillId="0" borderId="12" xfId="54" applyFont="1" applyFill="1" applyBorder="1" applyAlignment="1">
      <alignment vertical="top" wrapText="1"/>
      <protection/>
    </xf>
    <xf numFmtId="0" fontId="16" fillId="0" borderId="29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15" xfId="54" applyFont="1" applyFill="1" applyBorder="1" applyAlignment="1">
      <alignment horizontal="left" vertical="center"/>
      <protection/>
    </xf>
    <xf numFmtId="0" fontId="22" fillId="0" borderId="12" xfId="54" applyFont="1" applyFill="1" applyBorder="1" applyAlignment="1">
      <alignment wrapText="1"/>
      <protection/>
    </xf>
    <xf numFmtId="0" fontId="16" fillId="0" borderId="14" xfId="54" applyFont="1" applyFill="1" applyBorder="1" applyAlignment="1">
      <alignment horizontal="left" vertical="center" wrapText="1"/>
      <protection/>
    </xf>
    <xf numFmtId="0" fontId="16" fillId="0" borderId="15" xfId="54" applyFont="1" applyFill="1" applyBorder="1" applyAlignment="1">
      <alignment horizontal="left" vertical="top" wrapText="1"/>
      <protection/>
    </xf>
    <xf numFmtId="0" fontId="31" fillId="0" borderId="60" xfId="0" applyFont="1" applyFill="1" applyBorder="1" applyAlignment="1">
      <alignment vertical="top" wrapText="1"/>
    </xf>
    <xf numFmtId="0" fontId="16" fillId="0" borderId="15" xfId="54" applyFont="1" applyFill="1" applyBorder="1" applyAlignment="1">
      <alignment horizontal="left" vertical="center" wrapText="1"/>
      <protection/>
    </xf>
    <xf numFmtId="0" fontId="16" fillId="0" borderId="17" xfId="54" applyFont="1" applyFill="1" applyBorder="1" applyAlignment="1">
      <alignment horizontal="left" vertical="center" wrapText="1"/>
      <protection/>
    </xf>
    <xf numFmtId="0" fontId="16" fillId="0" borderId="17" xfId="54" applyFont="1" applyFill="1" applyBorder="1" applyAlignment="1">
      <alignment horizontal="left" vertical="center"/>
      <protection/>
    </xf>
    <xf numFmtId="0" fontId="1" fillId="0" borderId="22" xfId="53" applyFill="1" applyBorder="1" applyAlignment="1">
      <alignment horizontal="center" vertical="center"/>
      <protection/>
    </xf>
    <xf numFmtId="0" fontId="1" fillId="0" borderId="29" xfId="53" applyFill="1" applyBorder="1" applyAlignment="1">
      <alignment horizontal="center" vertical="center"/>
      <protection/>
    </xf>
    <xf numFmtId="0" fontId="16" fillId="0" borderId="17" xfId="53" applyFont="1" applyFill="1" applyBorder="1" applyAlignment="1">
      <alignment horizontal="center" vertical="center"/>
      <protection/>
    </xf>
    <xf numFmtId="0" fontId="16" fillId="0" borderId="30" xfId="54" applyFont="1" applyFill="1" applyBorder="1" applyAlignment="1">
      <alignment horizontal="left" vertical="center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59" xfId="55" applyFont="1" applyFill="1" applyBorder="1" applyAlignment="1">
      <alignment horizontal="left" vertical="center" wrapText="1"/>
      <protection/>
    </xf>
    <xf numFmtId="0" fontId="1" fillId="0" borderId="59" xfId="53" applyFill="1" applyBorder="1" applyAlignment="1">
      <alignment vertical="center"/>
      <protection/>
    </xf>
    <xf numFmtId="0" fontId="39" fillId="0" borderId="6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16" fillId="0" borderId="43" xfId="53" applyFont="1" applyFill="1" applyBorder="1" applyAlignment="1">
      <alignment horizontal="center" vertical="center"/>
      <protection/>
    </xf>
    <xf numFmtId="0" fontId="12" fillId="0" borderId="55" xfId="54" applyFont="1" applyFill="1" applyBorder="1" applyAlignment="1">
      <alignment horizontal="center" vertical="center" textRotation="90" shrinkToFit="1"/>
      <protection/>
    </xf>
    <xf numFmtId="0" fontId="24" fillId="0" borderId="29" xfId="53" applyFont="1" applyFill="1" applyBorder="1" applyAlignment="1">
      <alignment horizontal="center" vertical="center"/>
      <protection/>
    </xf>
    <xf numFmtId="0" fontId="24" fillId="0" borderId="30" xfId="53" applyFont="1" applyFill="1" applyBorder="1" applyAlignment="1">
      <alignment horizontal="center" vertical="center"/>
      <protection/>
    </xf>
    <xf numFmtId="0" fontId="20" fillId="0" borderId="30" xfId="53" applyFont="1" applyFill="1" applyBorder="1" applyAlignment="1">
      <alignment horizontal="center" vertical="center"/>
      <protection/>
    </xf>
    <xf numFmtId="0" fontId="24" fillId="0" borderId="29" xfId="53" applyFont="1" applyFill="1" applyBorder="1" applyAlignment="1">
      <alignment horizontal="center" vertical="center"/>
      <protection/>
    </xf>
    <xf numFmtId="0" fontId="24" fillId="0" borderId="11" xfId="53" applyFont="1" applyFill="1" applyBorder="1" applyAlignment="1">
      <alignment horizontal="center" vertical="center"/>
      <protection/>
    </xf>
    <xf numFmtId="0" fontId="24" fillId="0" borderId="10" xfId="53" applyFont="1" applyFill="1" applyBorder="1" applyAlignment="1">
      <alignment horizontal="center" vertical="center"/>
      <protection/>
    </xf>
    <xf numFmtId="0" fontId="24" fillId="0" borderId="11" xfId="53" applyFont="1" applyFill="1" applyBorder="1" applyAlignment="1">
      <alignment horizontal="center" vertical="center"/>
      <protection/>
    </xf>
    <xf numFmtId="0" fontId="24" fillId="0" borderId="16" xfId="53" applyFont="1" applyFill="1" applyBorder="1" applyAlignment="1">
      <alignment horizontal="center" vertical="center"/>
      <protection/>
    </xf>
    <xf numFmtId="0" fontId="24" fillId="0" borderId="21" xfId="53" applyFont="1" applyFill="1" applyBorder="1" applyAlignment="1">
      <alignment horizontal="center" vertical="center"/>
      <protection/>
    </xf>
    <xf numFmtId="0" fontId="41" fillId="0" borderId="10" xfId="53" applyFont="1" applyFill="1" applyBorder="1" applyAlignment="1">
      <alignment horizontal="center" vertical="center"/>
      <protection/>
    </xf>
    <xf numFmtId="0" fontId="24" fillId="0" borderId="20" xfId="53" applyFont="1" applyFill="1" applyBorder="1" applyAlignment="1">
      <alignment horizontal="center" vertical="center"/>
      <protection/>
    </xf>
    <xf numFmtId="0" fontId="24" fillId="0" borderId="20" xfId="53" applyFont="1" applyFill="1" applyBorder="1" applyAlignment="1">
      <alignment horizontal="center" vertical="center"/>
      <protection/>
    </xf>
    <xf numFmtId="0" fontId="24" fillId="0" borderId="10" xfId="53" applyFont="1" applyFill="1" applyBorder="1" applyAlignment="1">
      <alignment horizontal="right" vertical="center"/>
      <protection/>
    </xf>
    <xf numFmtId="208" fontId="38" fillId="0" borderId="10" xfId="53" applyNumberFormat="1" applyFont="1" applyFill="1" applyBorder="1" applyAlignment="1">
      <alignment horizontal="center" vertical="center"/>
      <protection/>
    </xf>
    <xf numFmtId="0" fontId="1" fillId="0" borderId="45" xfId="53" applyFont="1" applyFill="1" applyBorder="1">
      <alignment/>
      <protection/>
    </xf>
    <xf numFmtId="0" fontId="1" fillId="0" borderId="0" xfId="53" applyFill="1">
      <alignment/>
      <protection/>
    </xf>
    <xf numFmtId="0" fontId="16" fillId="0" borderId="15" xfId="53" applyFont="1" applyFill="1" applyBorder="1" applyAlignment="1">
      <alignment horizontal="center" vertical="center"/>
      <protection/>
    </xf>
    <xf numFmtId="0" fontId="20" fillId="0" borderId="62" xfId="53" applyFont="1" applyFill="1" applyBorder="1" applyAlignment="1">
      <alignment horizontal="center" vertical="center"/>
      <protection/>
    </xf>
    <xf numFmtId="209" fontId="24" fillId="0" borderId="11" xfId="54" applyNumberFormat="1" applyFont="1" applyFill="1" applyBorder="1" applyAlignment="1">
      <alignment horizontal="center" vertical="center"/>
      <protection/>
    </xf>
    <xf numFmtId="209" fontId="24" fillId="0" borderId="10" xfId="54" applyNumberFormat="1" applyFont="1" applyFill="1" applyBorder="1" applyAlignment="1">
      <alignment horizontal="center" vertical="center"/>
      <protection/>
    </xf>
    <xf numFmtId="209" fontId="24" fillId="0" borderId="12" xfId="54" applyNumberFormat="1" applyFont="1" applyFill="1" applyBorder="1" applyAlignment="1">
      <alignment horizontal="center" vertical="center"/>
      <protection/>
    </xf>
    <xf numFmtId="0" fontId="24" fillId="0" borderId="19" xfId="53" applyFont="1" applyFill="1" applyBorder="1" applyAlignment="1">
      <alignment horizontal="center" vertical="center"/>
      <protection/>
    </xf>
    <xf numFmtId="0" fontId="37" fillId="0" borderId="45" xfId="0" applyFont="1" applyFill="1" applyBorder="1" applyAlignment="1">
      <alignment horizontal="center"/>
    </xf>
    <xf numFmtId="0" fontId="37" fillId="0" borderId="32" xfId="0" applyFont="1" applyFill="1" applyBorder="1" applyAlignment="1">
      <alignment horizontal="center"/>
    </xf>
    <xf numFmtId="0" fontId="37" fillId="0" borderId="46" xfId="0" applyFont="1" applyFill="1" applyBorder="1" applyAlignment="1">
      <alignment horizontal="center"/>
    </xf>
    <xf numFmtId="0" fontId="39" fillId="0" borderId="22" xfId="0" applyFont="1" applyFill="1" applyBorder="1" applyAlignment="1">
      <alignment horizontal="center" vertical="center"/>
    </xf>
    <xf numFmtId="0" fontId="16" fillId="0" borderId="17" xfId="54" applyFont="1" applyFill="1" applyBorder="1" applyAlignment="1">
      <alignment horizontal="left" vertical="top" wrapText="1"/>
      <protection/>
    </xf>
    <xf numFmtId="0" fontId="8" fillId="0" borderId="0" xfId="53" applyFont="1" applyFill="1" applyBorder="1" applyAlignment="1">
      <alignment horizontal="center"/>
      <protection/>
    </xf>
    <xf numFmtId="0" fontId="50" fillId="0" borderId="0" xfId="0" applyFont="1" applyAlignment="1">
      <alignment horizontal="center"/>
    </xf>
    <xf numFmtId="0" fontId="9" fillId="0" borderId="27" xfId="0" applyFont="1" applyBorder="1" applyAlignment="1">
      <alignment vertical="top" wrapText="1"/>
    </xf>
    <xf numFmtId="0" fontId="1" fillId="0" borderId="17" xfId="53" applyFont="1" applyFill="1" applyBorder="1" applyAlignment="1">
      <alignment wrapText="1"/>
      <protection/>
    </xf>
    <xf numFmtId="0" fontId="9" fillId="0" borderId="21" xfId="0" applyFont="1" applyFill="1" applyBorder="1" applyAlignment="1">
      <alignment vertical="top" wrapText="1"/>
    </xf>
    <xf numFmtId="0" fontId="14" fillId="0" borderId="43" xfId="54" applyFont="1" applyFill="1" applyBorder="1" applyAlignment="1">
      <alignment vertical="top" wrapText="1"/>
      <protection/>
    </xf>
    <xf numFmtId="0" fontId="16" fillId="0" borderId="11" xfId="54" applyFont="1" applyFill="1" applyBorder="1" applyAlignment="1">
      <alignment horizontal="center" vertical="center"/>
      <protection/>
    </xf>
    <xf numFmtId="0" fontId="16" fillId="0" borderId="25" xfId="54" applyFont="1" applyFill="1" applyBorder="1" applyAlignment="1">
      <alignment horizontal="center" vertical="center"/>
      <protection/>
    </xf>
    <xf numFmtId="0" fontId="7" fillId="0" borderId="12" xfId="54" applyFont="1" applyFill="1" applyBorder="1" applyAlignment="1">
      <alignment vertical="center"/>
      <protection/>
    </xf>
    <xf numFmtId="0" fontId="16" fillId="0" borderId="62" xfId="53" applyFont="1" applyFill="1" applyBorder="1" applyAlignment="1">
      <alignment horizontal="center" vertical="center"/>
      <protection/>
    </xf>
    <xf numFmtId="0" fontId="29" fillId="33" borderId="0" xfId="54" applyFont="1" applyFill="1" applyBorder="1" applyAlignment="1">
      <alignment horizontal="center" vertical="center" wrapText="1"/>
      <protection/>
    </xf>
    <xf numFmtId="0" fontId="25" fillId="0" borderId="0" xfId="53" applyFont="1" applyFill="1" applyBorder="1" applyAlignment="1">
      <alignment horizontal="center"/>
      <protection/>
    </xf>
    <xf numFmtId="0" fontId="25" fillId="0" borderId="59" xfId="53" applyFont="1" applyFill="1" applyBorder="1" applyAlignment="1">
      <alignment horizontal="center"/>
      <protection/>
    </xf>
    <xf numFmtId="0" fontId="25" fillId="0" borderId="32" xfId="53" applyFont="1" applyFill="1" applyBorder="1" applyAlignment="1">
      <alignment horizontal="center"/>
      <protection/>
    </xf>
    <xf numFmtId="0" fontId="1" fillId="0" borderId="11" xfId="53" applyFill="1" applyBorder="1" applyAlignment="1">
      <alignment horizontal="center" vertical="center"/>
      <protection/>
    </xf>
    <xf numFmtId="0" fontId="16" fillId="0" borderId="17" xfId="54" applyFont="1" applyFill="1" applyBorder="1" applyAlignment="1">
      <alignment horizontal="center" vertical="center"/>
      <protection/>
    </xf>
    <xf numFmtId="0" fontId="39" fillId="0" borderId="6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0" fontId="44" fillId="0" borderId="59" xfId="0" applyFont="1" applyFill="1" applyBorder="1" applyAlignment="1">
      <alignment horizontal="left"/>
    </xf>
    <xf numFmtId="0" fontId="39" fillId="0" borderId="57" xfId="0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0" fontId="39" fillId="0" borderId="64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vertical="top" wrapText="1"/>
    </xf>
    <xf numFmtId="0" fontId="39" fillId="0" borderId="59" xfId="0" applyFont="1" applyFill="1" applyBorder="1" applyAlignment="1">
      <alignment horizontal="center" vertical="center"/>
    </xf>
    <xf numFmtId="0" fontId="43" fillId="0" borderId="5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wrapText="1"/>
    </xf>
    <xf numFmtId="0" fontId="16" fillId="0" borderId="0" xfId="54" applyFont="1" applyFill="1" applyBorder="1" applyAlignment="1">
      <alignment horizontal="left" vertical="center"/>
      <protection/>
    </xf>
    <xf numFmtId="0" fontId="37" fillId="0" borderId="0" xfId="0" applyFont="1" applyFill="1" applyBorder="1" applyAlignment="1">
      <alignment horizontal="center"/>
    </xf>
    <xf numFmtId="0" fontId="21" fillId="0" borderId="0" xfId="54" applyFont="1" applyFill="1" applyBorder="1" applyAlignment="1">
      <alignment horizontal="center" vertical="center" wrapText="1"/>
      <protection/>
    </xf>
    <xf numFmtId="0" fontId="20" fillId="0" borderId="27" xfId="53" applyFont="1" applyFill="1" applyBorder="1" applyAlignment="1">
      <alignment horizontal="center" vertical="center"/>
      <protection/>
    </xf>
    <xf numFmtId="0" fontId="16" fillId="0" borderId="22" xfId="54" applyNumberFormat="1" applyFont="1" applyFill="1" applyBorder="1" applyAlignment="1">
      <alignment horizontal="center" vertical="center"/>
      <protection/>
    </xf>
    <xf numFmtId="0" fontId="16" fillId="0" borderId="27" xfId="54" applyNumberFormat="1" applyFont="1" applyFill="1" applyBorder="1" applyAlignment="1">
      <alignment horizontal="center" vertical="center"/>
      <protection/>
    </xf>
    <xf numFmtId="0" fontId="2" fillId="0" borderId="32" xfId="53" applyFont="1" applyFill="1" applyBorder="1" applyAlignment="1">
      <alignment vertical="top" wrapText="1"/>
      <protection/>
    </xf>
    <xf numFmtId="0" fontId="8" fillId="0" borderId="23" xfId="53" applyFont="1" applyFill="1" applyBorder="1">
      <alignment/>
      <protection/>
    </xf>
    <xf numFmtId="0" fontId="16" fillId="0" borderId="43" xfId="54" applyFont="1" applyFill="1" applyBorder="1" applyAlignment="1">
      <alignment horizontal="left" vertical="center" wrapText="1"/>
      <protection/>
    </xf>
    <xf numFmtId="0" fontId="16" fillId="0" borderId="43" xfId="54" applyFont="1" applyFill="1" applyBorder="1" applyAlignment="1">
      <alignment horizontal="center" vertical="center"/>
      <protection/>
    </xf>
    <xf numFmtId="0" fontId="6" fillId="0" borderId="23" xfId="53" applyFont="1" applyFill="1" applyBorder="1" applyAlignment="1">
      <alignment vertical="center"/>
      <protection/>
    </xf>
    <xf numFmtId="0" fontId="6" fillId="0" borderId="23" xfId="53" applyFont="1" applyFill="1" applyBorder="1">
      <alignment/>
      <protection/>
    </xf>
    <xf numFmtId="0" fontId="25" fillId="0" borderId="0" xfId="53" applyFont="1">
      <alignment/>
      <protection/>
    </xf>
    <xf numFmtId="1" fontId="16" fillId="0" borderId="15" xfId="54" applyNumberFormat="1" applyFont="1" applyFill="1" applyBorder="1" applyAlignment="1">
      <alignment horizontal="center"/>
      <protection/>
    </xf>
    <xf numFmtId="1" fontId="16" fillId="0" borderId="15" xfId="54" applyNumberFormat="1" applyFont="1" applyFill="1" applyBorder="1" applyAlignment="1">
      <alignment horizontal="center" vertical="center"/>
      <protection/>
    </xf>
    <xf numFmtId="0" fontId="16" fillId="0" borderId="43" xfId="54" applyFont="1" applyFill="1" applyBorder="1" applyAlignment="1">
      <alignment horizontal="center" vertical="center"/>
      <protection/>
    </xf>
    <xf numFmtId="0" fontId="18" fillId="0" borderId="15" xfId="54" applyFont="1" applyFill="1" applyBorder="1" applyAlignment="1">
      <alignment horizontal="left" vertical="center"/>
      <protection/>
    </xf>
    <xf numFmtId="0" fontId="44" fillId="0" borderId="0" xfId="0" applyFont="1" applyBorder="1" applyAlignment="1">
      <alignment horizontal="left"/>
    </xf>
    <xf numFmtId="0" fontId="16" fillId="33" borderId="62" xfId="54" applyFont="1" applyFill="1" applyBorder="1" applyAlignment="1">
      <alignment horizontal="center" vertical="center"/>
      <protection/>
    </xf>
    <xf numFmtId="0" fontId="9" fillId="0" borderId="15" xfId="53" applyFont="1" applyFill="1" applyBorder="1">
      <alignment/>
      <protection/>
    </xf>
    <xf numFmtId="0" fontId="9" fillId="0" borderId="0" xfId="53" applyFont="1">
      <alignment/>
      <protection/>
    </xf>
    <xf numFmtId="0" fontId="16" fillId="0" borderId="24" xfId="54" applyFont="1" applyFill="1" applyBorder="1" applyAlignment="1">
      <alignment vertical="top" wrapText="1"/>
      <protection/>
    </xf>
    <xf numFmtId="0" fontId="16" fillId="0" borderId="28" xfId="54" applyFont="1" applyFill="1" applyBorder="1" applyAlignment="1">
      <alignment horizontal="left" vertical="center" wrapText="1"/>
      <protection/>
    </xf>
    <xf numFmtId="0" fontId="21" fillId="0" borderId="10" xfId="53" applyFont="1" applyFill="1" applyBorder="1" applyAlignment="1">
      <alignment horizontal="center" vertical="center"/>
      <protection/>
    </xf>
    <xf numFmtId="0" fontId="8" fillId="0" borderId="23" xfId="53" applyFont="1" applyFill="1" applyBorder="1" applyAlignment="1">
      <alignment wrapText="1"/>
      <protection/>
    </xf>
    <xf numFmtId="0" fontId="16" fillId="0" borderId="13" xfId="53" applyFont="1" applyFill="1" applyBorder="1" applyAlignment="1">
      <alignment horizontal="right" vertical="center"/>
      <protection/>
    </xf>
    <xf numFmtId="0" fontId="14" fillId="0" borderId="18" xfId="54" applyFont="1" applyFill="1" applyBorder="1" applyAlignment="1">
      <alignment vertical="center" wrapText="1"/>
      <protection/>
    </xf>
    <xf numFmtId="0" fontId="15" fillId="0" borderId="13" xfId="0" applyFont="1" applyFill="1" applyBorder="1" applyAlignment="1">
      <alignment vertical="top" wrapText="1"/>
    </xf>
    <xf numFmtId="0" fontId="45" fillId="0" borderId="18" xfId="54" applyFont="1" applyFill="1" applyBorder="1" applyAlignment="1">
      <alignment vertical="center" wrapText="1"/>
      <protection/>
    </xf>
    <xf numFmtId="0" fontId="14" fillId="0" borderId="18" xfId="54" applyFont="1" applyFill="1" applyBorder="1" applyAlignment="1">
      <alignment vertical="top" wrapText="1"/>
      <protection/>
    </xf>
    <xf numFmtId="0" fontId="16" fillId="0" borderId="33" xfId="53" applyFont="1" applyFill="1" applyBorder="1" applyAlignment="1">
      <alignment horizontal="center" vertical="center"/>
      <protection/>
    </xf>
    <xf numFmtId="0" fontId="24" fillId="0" borderId="49" xfId="0" applyFont="1" applyFill="1" applyBorder="1" applyAlignment="1">
      <alignment vertical="top" wrapText="1"/>
    </xf>
    <xf numFmtId="0" fontId="16" fillId="0" borderId="48" xfId="53" applyFont="1" applyFill="1" applyBorder="1" applyAlignment="1">
      <alignment horizontal="right" vertical="center"/>
      <protection/>
    </xf>
    <xf numFmtId="0" fontId="16" fillId="0" borderId="27" xfId="53" applyFont="1" applyFill="1" applyBorder="1" applyAlignment="1">
      <alignment horizontal="right" vertical="center"/>
      <protection/>
    </xf>
    <xf numFmtId="0" fontId="16" fillId="35" borderId="33" xfId="53" applyFont="1" applyFill="1" applyBorder="1" applyAlignment="1">
      <alignment horizontal="center" vertical="center"/>
      <protection/>
    </xf>
    <xf numFmtId="0" fontId="0" fillId="35" borderId="0" xfId="0" applyFill="1" applyAlignment="1">
      <alignment/>
    </xf>
    <xf numFmtId="0" fontId="0" fillId="35" borderId="21" xfId="0" applyFill="1" applyBorder="1" applyAlignment="1">
      <alignment horizontal="center" vertical="center"/>
    </xf>
    <xf numFmtId="0" fontId="16" fillId="0" borderId="21" xfId="54" applyFont="1" applyFill="1" applyBorder="1" applyAlignment="1">
      <alignment vertical="center"/>
      <protection/>
    </xf>
    <xf numFmtId="0" fontId="24" fillId="0" borderId="55" xfId="54" applyFont="1" applyFill="1" applyBorder="1" applyAlignment="1">
      <alignment horizontal="center" vertical="center"/>
      <protection/>
    </xf>
    <xf numFmtId="0" fontId="24" fillId="0" borderId="65" xfId="54" applyNumberFormat="1" applyFont="1" applyFill="1" applyBorder="1" applyAlignment="1">
      <alignment horizontal="center" vertical="center"/>
      <protection/>
    </xf>
    <xf numFmtId="0" fontId="24" fillId="0" borderId="57" xfId="54" applyNumberFormat="1" applyFont="1" applyFill="1" applyBorder="1" applyAlignment="1">
      <alignment horizontal="center" vertical="center"/>
      <protection/>
    </xf>
    <xf numFmtId="0" fontId="16" fillId="0" borderId="34" xfId="53" applyFont="1" applyFill="1" applyBorder="1" applyAlignment="1">
      <alignment horizontal="center" vertical="center"/>
      <protection/>
    </xf>
    <xf numFmtId="0" fontId="35" fillId="0" borderId="33" xfId="53" applyFont="1" applyFill="1" applyBorder="1" applyAlignment="1">
      <alignment horizontal="center" vertical="center"/>
      <protection/>
    </xf>
    <xf numFmtId="0" fontId="16" fillId="0" borderId="65" xfId="53" applyFont="1" applyFill="1" applyBorder="1" applyAlignment="1">
      <alignment horizontal="center" vertical="center"/>
      <protection/>
    </xf>
    <xf numFmtId="0" fontId="16" fillId="0" borderId="64" xfId="53" applyFont="1" applyFill="1" applyBorder="1" applyAlignment="1">
      <alignment horizontal="center" vertical="center"/>
      <protection/>
    </xf>
    <xf numFmtId="0" fontId="21" fillId="33" borderId="17" xfId="54" applyFont="1" applyFill="1" applyBorder="1" applyAlignment="1">
      <alignment horizontal="center" vertical="center" wrapText="1"/>
      <protection/>
    </xf>
    <xf numFmtId="0" fontId="15" fillId="33" borderId="0" xfId="54" applyFont="1" applyFill="1" applyBorder="1" applyAlignment="1">
      <alignment horizontal="center" vertical="center" wrapText="1"/>
      <protection/>
    </xf>
    <xf numFmtId="0" fontId="11" fillId="0" borderId="0" xfId="54" applyFont="1" applyFill="1" applyBorder="1" applyAlignment="1">
      <alignment horizontal="right"/>
      <protection/>
    </xf>
    <xf numFmtId="0" fontId="36" fillId="0" borderId="0" xfId="54" applyFont="1" applyFill="1" applyBorder="1" applyAlignment="1">
      <alignment horizontal="center"/>
      <protection/>
    </xf>
    <xf numFmtId="0" fontId="21" fillId="0" borderId="0" xfId="0" applyFont="1" applyBorder="1" applyAlignment="1">
      <alignment horizontal="center" vertical="top" wrapText="1"/>
    </xf>
    <xf numFmtId="0" fontId="25" fillId="0" borderId="32" xfId="53" applyFont="1" applyFill="1" applyBorder="1" applyAlignment="1">
      <alignment horizontal="center"/>
      <protection/>
    </xf>
    <xf numFmtId="0" fontId="7" fillId="0" borderId="15" xfId="54" applyFont="1" applyFill="1" applyBorder="1" applyAlignment="1">
      <alignment vertical="center" wrapText="1"/>
      <protection/>
    </xf>
    <xf numFmtId="0" fontId="40" fillId="0" borderId="43" xfId="53" applyFont="1" applyFill="1" applyBorder="1" applyAlignment="1">
      <alignment horizontal="center" vertical="center"/>
      <protection/>
    </xf>
    <xf numFmtId="0" fontId="16" fillId="0" borderId="24" xfId="54" applyFont="1" applyFill="1" applyBorder="1">
      <alignment/>
      <protection/>
    </xf>
    <xf numFmtId="0" fontId="6" fillId="0" borderId="15" xfId="53" applyFont="1" applyFill="1" applyBorder="1" applyAlignment="1">
      <alignment horizontal="center" vertical="center"/>
      <protection/>
    </xf>
    <xf numFmtId="0" fontId="6" fillId="0" borderId="43" xfId="53" applyFont="1" applyFill="1" applyBorder="1" applyAlignment="1">
      <alignment horizontal="center" vertical="center"/>
      <protection/>
    </xf>
    <xf numFmtId="0" fontId="6" fillId="0" borderId="43" xfId="53" applyFont="1" applyFill="1" applyBorder="1" applyAlignment="1">
      <alignment horizontal="center" vertical="center"/>
      <protection/>
    </xf>
    <xf numFmtId="0" fontId="1" fillId="0" borderId="14" xfId="53" applyFill="1" applyBorder="1" applyAlignment="1">
      <alignment horizontal="center" vertical="center"/>
      <protection/>
    </xf>
    <xf numFmtId="0" fontId="1" fillId="0" borderId="43" xfId="53" applyFill="1" applyBorder="1" applyAlignment="1">
      <alignment horizontal="center" vertical="center"/>
      <protection/>
    </xf>
    <xf numFmtId="0" fontId="22" fillId="0" borderId="24" xfId="54" applyFont="1" applyFill="1" applyBorder="1" applyAlignment="1">
      <alignment vertical="top" wrapText="1"/>
      <protection/>
    </xf>
    <xf numFmtId="0" fontId="1" fillId="0" borderId="17" xfId="53" applyFill="1" applyBorder="1" applyAlignment="1">
      <alignment horizontal="center" vertical="center"/>
      <protection/>
    </xf>
    <xf numFmtId="0" fontId="1" fillId="0" borderId="44" xfId="53" applyFill="1" applyBorder="1" applyAlignment="1">
      <alignment horizontal="center" vertical="center"/>
      <protection/>
    </xf>
    <xf numFmtId="0" fontId="16" fillId="0" borderId="18" xfId="0" applyFont="1" applyFill="1" applyBorder="1" applyAlignment="1">
      <alignment vertical="center" wrapText="1"/>
    </xf>
    <xf numFmtId="0" fontId="31" fillId="0" borderId="19" xfId="0" applyFont="1" applyFill="1" applyBorder="1" applyAlignment="1">
      <alignment vertical="top" wrapText="1"/>
    </xf>
    <xf numFmtId="0" fontId="31" fillId="0" borderId="66" xfId="0" applyFont="1" applyFill="1" applyBorder="1" applyAlignment="1">
      <alignment vertical="top" wrapText="1"/>
    </xf>
    <xf numFmtId="0" fontId="16" fillId="0" borderId="17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1" fillId="0" borderId="67" xfId="53" applyFill="1" applyBorder="1" applyAlignment="1">
      <alignment horizontal="center" vertical="center"/>
      <protection/>
    </xf>
    <xf numFmtId="0" fontId="1" fillId="0" borderId="15" xfId="53" applyFont="1" applyFill="1" applyBorder="1" applyAlignment="1">
      <alignment wrapText="1"/>
      <protection/>
    </xf>
    <xf numFmtId="0" fontId="14" fillId="0" borderId="55" xfId="0" applyFont="1" applyFill="1" applyBorder="1" applyAlignment="1">
      <alignment vertical="top" wrapText="1"/>
    </xf>
    <xf numFmtId="0" fontId="14" fillId="0" borderId="47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4" fillId="0" borderId="24" xfId="0" applyFont="1" applyFill="1" applyBorder="1" applyAlignment="1">
      <alignment horizontal="justify" wrapText="1"/>
    </xf>
    <xf numFmtId="0" fontId="15" fillId="0" borderId="51" xfId="0" applyFont="1" applyFill="1" applyBorder="1" applyAlignment="1">
      <alignment horizontal="left"/>
    </xf>
    <xf numFmtId="0" fontId="16" fillId="0" borderId="68" xfId="53" applyFont="1" applyFill="1" applyBorder="1" applyAlignment="1">
      <alignment horizontal="center" vertical="center"/>
      <protection/>
    </xf>
    <xf numFmtId="0" fontId="16" fillId="0" borderId="16" xfId="53" applyFont="1" applyFill="1" applyBorder="1" applyAlignment="1">
      <alignment horizontal="center" vertical="center"/>
      <protection/>
    </xf>
    <xf numFmtId="0" fontId="37" fillId="0" borderId="13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vertical="top" wrapText="1"/>
    </xf>
    <xf numFmtId="0" fontId="58" fillId="0" borderId="41" xfId="0" applyFont="1" applyFill="1" applyBorder="1" applyAlignment="1">
      <alignment horizontal="left"/>
    </xf>
    <xf numFmtId="0" fontId="20" fillId="0" borderId="16" xfId="53" applyFont="1" applyFill="1" applyBorder="1" applyAlignment="1">
      <alignment horizontal="center" vertical="center"/>
      <protection/>
    </xf>
    <xf numFmtId="1" fontId="24" fillId="0" borderId="0" xfId="53" applyNumberFormat="1" applyFont="1" applyAlignment="1">
      <alignment horizontal="center"/>
      <protection/>
    </xf>
    <xf numFmtId="0" fontId="29" fillId="0" borderId="69" xfId="54" applyFont="1" applyFill="1" applyBorder="1" applyAlignment="1">
      <alignment horizontal="center" vertical="center"/>
      <protection/>
    </xf>
    <xf numFmtId="0" fontId="16" fillId="0" borderId="69" xfId="53" applyFont="1" applyFill="1" applyBorder="1" applyAlignment="1">
      <alignment horizontal="center" vertical="center"/>
      <protection/>
    </xf>
    <xf numFmtId="0" fontId="20" fillId="0" borderId="69" xfId="53" applyFont="1" applyFill="1" applyBorder="1" applyAlignment="1">
      <alignment horizontal="center" vertical="center"/>
      <protection/>
    </xf>
    <xf numFmtId="0" fontId="14" fillId="0" borderId="69" xfId="54" applyFont="1" applyFill="1" applyBorder="1" applyAlignment="1">
      <alignment horizontal="left" vertical="center" wrapText="1"/>
      <protection/>
    </xf>
    <xf numFmtId="1" fontId="24" fillId="0" borderId="59" xfId="53" applyNumberFormat="1" applyFont="1" applyBorder="1" applyAlignment="1">
      <alignment horizontal="center"/>
      <protection/>
    </xf>
    <xf numFmtId="0" fontId="20" fillId="0" borderId="59" xfId="53" applyFont="1" applyFill="1" applyBorder="1" applyAlignment="1">
      <alignment horizontal="center" vertical="center"/>
      <protection/>
    </xf>
    <xf numFmtId="0" fontId="37" fillId="0" borderId="70" xfId="0" applyFont="1" applyFill="1" applyBorder="1" applyAlignment="1">
      <alignment horizontal="center" vertical="center"/>
    </xf>
    <xf numFmtId="0" fontId="20" fillId="0" borderId="30" xfId="53" applyFont="1" applyFill="1" applyBorder="1" applyAlignment="1">
      <alignment horizontal="center" vertical="center"/>
      <protection/>
    </xf>
    <xf numFmtId="0" fontId="54" fillId="0" borderId="71" xfId="54" applyFont="1" applyFill="1" applyBorder="1" applyAlignment="1">
      <alignment horizontal="left" vertical="top" wrapText="1"/>
      <protection/>
    </xf>
    <xf numFmtId="0" fontId="15" fillId="0" borderId="50" xfId="0" applyFont="1" applyFill="1" applyBorder="1" applyAlignment="1">
      <alignment horizontal="left"/>
    </xf>
    <xf numFmtId="0" fontId="16" fillId="0" borderId="24" xfId="53" applyFont="1" applyFill="1" applyBorder="1" applyAlignment="1">
      <alignment horizontal="center" vertical="center"/>
      <protection/>
    </xf>
    <xf numFmtId="0" fontId="54" fillId="0" borderId="34" xfId="54" applyFont="1" applyFill="1" applyBorder="1" applyAlignment="1">
      <alignment horizontal="left" vertical="top" wrapText="1"/>
      <protection/>
    </xf>
    <xf numFmtId="0" fontId="16" fillId="0" borderId="60" xfId="53" applyFont="1" applyFill="1" applyBorder="1" applyAlignment="1">
      <alignment horizontal="center" vertical="center"/>
      <protection/>
    </xf>
    <xf numFmtId="1" fontId="29" fillId="0" borderId="0" xfId="53" applyNumberFormat="1" applyFont="1" applyFill="1" applyAlignment="1">
      <alignment horizontal="center"/>
      <protection/>
    </xf>
    <xf numFmtId="0" fontId="14" fillId="0" borderId="0" xfId="54" applyFont="1" applyFill="1" applyBorder="1" applyAlignment="1">
      <alignment horizontal="left" vertical="center" wrapText="1"/>
      <protection/>
    </xf>
    <xf numFmtId="0" fontId="40" fillId="0" borderId="0" xfId="55" applyFont="1" applyFill="1" applyBorder="1" applyAlignment="1">
      <alignment horizontal="left" vertical="center" wrapText="1"/>
      <protection/>
    </xf>
    <xf numFmtId="1" fontId="29" fillId="0" borderId="0" xfId="53" applyNumberFormat="1" applyFont="1" applyBorder="1" applyAlignment="1">
      <alignment horizontal="center"/>
      <protection/>
    </xf>
    <xf numFmtId="0" fontId="37" fillId="0" borderId="27" xfId="0" applyFont="1" applyFill="1" applyBorder="1" applyAlignment="1">
      <alignment horizontal="center" vertical="center"/>
    </xf>
    <xf numFmtId="0" fontId="37" fillId="0" borderId="49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16" fillId="0" borderId="55" xfId="53" applyFont="1" applyFill="1" applyBorder="1" applyAlignment="1">
      <alignment horizontal="center" vertical="center"/>
      <protection/>
    </xf>
    <xf numFmtId="0" fontId="16" fillId="0" borderId="72" xfId="54" applyFont="1" applyFill="1" applyBorder="1" applyAlignment="1">
      <alignment horizontal="center" vertical="center"/>
      <protection/>
    </xf>
    <xf numFmtId="0" fontId="54" fillId="0" borderId="0" xfId="54" applyFont="1" applyFill="1" applyBorder="1" applyAlignment="1">
      <alignment horizontal="left" vertical="top" wrapText="1"/>
      <protection/>
    </xf>
    <xf numFmtId="0" fontId="16" fillId="0" borderId="14" xfId="54" applyFont="1" applyFill="1" applyBorder="1" applyAlignment="1">
      <alignment horizontal="center" vertical="center"/>
      <protection/>
    </xf>
    <xf numFmtId="0" fontId="9" fillId="0" borderId="30" xfId="0" applyFont="1" applyFill="1" applyBorder="1" applyAlignment="1">
      <alignment vertical="top" wrapText="1"/>
    </xf>
    <xf numFmtId="0" fontId="16" fillId="0" borderId="29" xfId="54" applyFont="1" applyFill="1" applyBorder="1" applyAlignment="1">
      <alignment horizontal="center" vertical="center"/>
      <protection/>
    </xf>
    <xf numFmtId="0" fontId="16" fillId="0" borderId="47" xfId="53" applyFont="1" applyFill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/>
    </xf>
    <xf numFmtId="0" fontId="16" fillId="0" borderId="22" xfId="54" applyFont="1" applyFill="1" applyBorder="1" applyAlignment="1">
      <alignment horizontal="center" vertical="center"/>
      <protection/>
    </xf>
    <xf numFmtId="0" fontId="16" fillId="0" borderId="73" xfId="54" applyFont="1" applyFill="1" applyBorder="1" applyAlignment="1">
      <alignment horizontal="center" vertical="center"/>
      <protection/>
    </xf>
    <xf numFmtId="0" fontId="58" fillId="0" borderId="30" xfId="0" applyFont="1" applyFill="1" applyBorder="1" applyAlignment="1">
      <alignment horizontal="left"/>
    </xf>
    <xf numFmtId="0" fontId="58" fillId="0" borderId="29" xfId="0" applyFont="1" applyFill="1" applyBorder="1" applyAlignment="1">
      <alignment horizontal="left"/>
    </xf>
    <xf numFmtId="0" fontId="58" fillId="0" borderId="27" xfId="0" applyFont="1" applyFill="1" applyBorder="1" applyAlignment="1">
      <alignment horizontal="left"/>
    </xf>
    <xf numFmtId="0" fontId="58" fillId="0" borderId="22" xfId="0" applyFont="1" applyFill="1" applyBorder="1" applyAlignment="1">
      <alignment horizontal="left"/>
    </xf>
    <xf numFmtId="0" fontId="58" fillId="0" borderId="48" xfId="0" applyFont="1" applyFill="1" applyBorder="1" applyAlignment="1">
      <alignment horizontal="left"/>
    </xf>
    <xf numFmtId="0" fontId="58" fillId="0" borderId="51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vertical="top" wrapText="1"/>
    </xf>
    <xf numFmtId="210" fontId="16" fillId="0" borderId="12" xfId="54" applyNumberFormat="1" applyFont="1" applyFill="1" applyBorder="1" applyAlignment="1">
      <alignment horizontal="center" vertical="center"/>
      <protection/>
    </xf>
    <xf numFmtId="0" fontId="16" fillId="0" borderId="67" xfId="0" applyFont="1" applyFill="1" applyBorder="1" applyAlignment="1">
      <alignment horizontal="left" vertical="center"/>
    </xf>
    <xf numFmtId="0" fontId="16" fillId="0" borderId="14" xfId="54" applyFont="1" applyFill="1" applyBorder="1" applyAlignment="1">
      <alignment vertical="top" wrapText="1"/>
      <protection/>
    </xf>
    <xf numFmtId="0" fontId="1" fillId="0" borderId="74" xfId="53" applyFill="1" applyBorder="1" applyAlignment="1">
      <alignment horizontal="center" vertical="center"/>
      <protection/>
    </xf>
    <xf numFmtId="0" fontId="16" fillId="0" borderId="41" xfId="54" applyFont="1" applyFill="1" applyBorder="1" applyAlignment="1">
      <alignment horizontal="left" vertical="center"/>
      <protection/>
    </xf>
    <xf numFmtId="0" fontId="16" fillId="0" borderId="74" xfId="54" applyFont="1" applyFill="1" applyBorder="1" applyAlignment="1">
      <alignment horizontal="center" vertical="center"/>
      <protection/>
    </xf>
    <xf numFmtId="0" fontId="37" fillId="0" borderId="41" xfId="0" applyFont="1" applyFill="1" applyBorder="1" applyAlignment="1">
      <alignment horizontal="center"/>
    </xf>
    <xf numFmtId="0" fontId="16" fillId="0" borderId="45" xfId="54" applyFont="1" applyFill="1" applyBorder="1" applyAlignment="1">
      <alignment horizontal="left" vertical="center"/>
      <protection/>
    </xf>
    <xf numFmtId="0" fontId="16" fillId="0" borderId="46" xfId="0" applyFont="1" applyFill="1" applyBorder="1" applyAlignment="1">
      <alignment horizontal="left" vertical="center"/>
    </xf>
    <xf numFmtId="0" fontId="16" fillId="0" borderId="74" xfId="54" applyFont="1" applyFill="1" applyBorder="1" applyAlignment="1">
      <alignment vertical="top" wrapText="1"/>
      <protection/>
    </xf>
    <xf numFmtId="0" fontId="18" fillId="0" borderId="17" xfId="54" applyFont="1" applyFill="1" applyBorder="1" applyAlignment="1">
      <alignment vertical="top" wrapText="1"/>
      <protection/>
    </xf>
    <xf numFmtId="0" fontId="16" fillId="0" borderId="75" xfId="54" applyFont="1" applyFill="1" applyBorder="1" applyAlignment="1">
      <alignment horizontal="left" vertical="center"/>
      <protection/>
    </xf>
    <xf numFmtId="0" fontId="39" fillId="0" borderId="62" xfId="0" applyFont="1" applyFill="1" applyBorder="1" applyAlignment="1">
      <alignment horizontal="center" vertical="center"/>
    </xf>
    <xf numFmtId="0" fontId="43" fillId="0" borderId="62" xfId="0" applyFont="1" applyFill="1" applyBorder="1" applyAlignment="1">
      <alignment horizontal="center" vertical="center"/>
    </xf>
    <xf numFmtId="0" fontId="16" fillId="0" borderId="23" xfId="54" applyFont="1" applyFill="1" applyBorder="1" applyAlignment="1">
      <alignment horizontal="left" vertical="center"/>
      <protection/>
    </xf>
    <xf numFmtId="0" fontId="25" fillId="0" borderId="0" xfId="53" applyFont="1" applyAlignment="1">
      <alignment horizontal="left"/>
      <protection/>
    </xf>
    <xf numFmtId="0" fontId="0" fillId="0" borderId="0" xfId="0" applyAlignment="1">
      <alignment horizontal="left"/>
    </xf>
    <xf numFmtId="0" fontId="15" fillId="0" borderId="15" xfId="0" applyFont="1" applyFill="1" applyBorder="1" applyAlignment="1">
      <alignment horizontal="left" vertical="center" wrapText="1"/>
    </xf>
    <xf numFmtId="0" fontId="16" fillId="0" borderId="73" xfId="54" applyFont="1" applyFill="1" applyBorder="1">
      <alignment/>
      <protection/>
    </xf>
    <xf numFmtId="0" fontId="16" fillId="0" borderId="0" xfId="0" applyFont="1" applyFill="1" applyBorder="1" applyAlignment="1">
      <alignment horizontal="left" vertical="center"/>
    </xf>
    <xf numFmtId="0" fontId="16" fillId="0" borderId="73" xfId="54" applyFont="1" applyFill="1" applyBorder="1" applyAlignment="1">
      <alignment vertical="center" wrapText="1"/>
      <protection/>
    </xf>
    <xf numFmtId="0" fontId="17" fillId="0" borderId="73" xfId="54" applyFont="1" applyFill="1" applyBorder="1" applyAlignment="1">
      <alignment vertical="center" wrapText="1"/>
      <protection/>
    </xf>
    <xf numFmtId="0" fontId="16" fillId="0" borderId="73" xfId="54" applyFont="1" applyFill="1" applyBorder="1" applyAlignment="1">
      <alignment vertical="top" wrapText="1"/>
      <protection/>
    </xf>
    <xf numFmtId="0" fontId="16" fillId="0" borderId="0" xfId="54" applyFont="1" applyFill="1" applyBorder="1" applyAlignment="1">
      <alignment horizontal="left" vertical="center" wrapText="1"/>
      <protection/>
    </xf>
    <xf numFmtId="0" fontId="18" fillId="0" borderId="73" xfId="54" applyFont="1" applyFill="1" applyBorder="1" applyAlignment="1">
      <alignment vertical="top"/>
      <protection/>
    </xf>
    <xf numFmtId="0" fontId="37" fillId="0" borderId="0" xfId="0" applyFont="1" applyAlignment="1">
      <alignment horizontal="left"/>
    </xf>
    <xf numFmtId="0" fontId="16" fillId="0" borderId="23" xfId="54" applyFont="1" applyFill="1" applyBorder="1" applyAlignment="1">
      <alignment vertical="top"/>
      <protection/>
    </xf>
    <xf numFmtId="0" fontId="9" fillId="0" borderId="12" xfId="0" applyFont="1" applyFill="1" applyBorder="1" applyAlignment="1">
      <alignment vertical="top" wrapText="1"/>
    </xf>
    <xf numFmtId="0" fontId="15" fillId="0" borderId="62" xfId="0" applyFont="1" applyFill="1" applyBorder="1" applyAlignment="1">
      <alignment horizontal="center" vertical="center"/>
    </xf>
    <xf numFmtId="0" fontId="16" fillId="0" borderId="13" xfId="53" applyFont="1" applyFill="1" applyBorder="1" applyAlignment="1">
      <alignment horizontal="center" vertical="center"/>
      <protection/>
    </xf>
    <xf numFmtId="0" fontId="21" fillId="0" borderId="11" xfId="54" applyFont="1" applyFill="1" applyBorder="1" applyAlignment="1">
      <alignment horizontal="center" vertical="center"/>
      <protection/>
    </xf>
    <xf numFmtId="0" fontId="21" fillId="0" borderId="21" xfId="53" applyFont="1" applyFill="1" applyBorder="1" applyAlignment="1">
      <alignment horizontal="center" vertical="center"/>
      <protection/>
    </xf>
    <xf numFmtId="209" fontId="16" fillId="0" borderId="29" xfId="54" applyNumberFormat="1" applyFont="1" applyFill="1" applyBorder="1" applyAlignment="1">
      <alignment horizontal="center" vertical="center"/>
      <protection/>
    </xf>
    <xf numFmtId="209" fontId="16" fillId="0" borderId="40" xfId="54" applyNumberFormat="1" applyFont="1" applyFill="1" applyBorder="1" applyAlignment="1">
      <alignment horizontal="center" vertical="center"/>
      <protection/>
    </xf>
    <xf numFmtId="0" fontId="16" fillId="0" borderId="20" xfId="54" applyNumberFormat="1" applyFont="1" applyFill="1" applyBorder="1" applyAlignment="1">
      <alignment horizontal="center" vertical="center"/>
      <protection/>
    </xf>
    <xf numFmtId="0" fontId="16" fillId="0" borderId="35" xfId="54" applyNumberFormat="1" applyFont="1" applyFill="1" applyBorder="1" applyAlignment="1">
      <alignment horizontal="center" vertical="center"/>
      <protection/>
    </xf>
    <xf numFmtId="0" fontId="1" fillId="0" borderId="0" xfId="53" applyFill="1" applyAlignment="1">
      <alignment horizontal="left"/>
      <protection/>
    </xf>
    <xf numFmtId="0" fontId="16" fillId="0" borderId="76" xfId="53" applyFont="1" applyFill="1" applyBorder="1" applyAlignment="1">
      <alignment horizontal="center" vertical="center"/>
      <protection/>
    </xf>
    <xf numFmtId="0" fontId="16" fillId="0" borderId="62" xfId="54" applyFont="1" applyFill="1" applyBorder="1" applyAlignment="1">
      <alignment vertical="center" wrapText="1"/>
      <protection/>
    </xf>
    <xf numFmtId="0" fontId="16" fillId="0" borderId="75" xfId="54" applyFont="1" applyFill="1" applyBorder="1" applyAlignment="1">
      <alignment vertical="top" wrapText="1"/>
      <protection/>
    </xf>
    <xf numFmtId="0" fontId="16" fillId="0" borderId="75" xfId="53" applyFont="1" applyFill="1" applyBorder="1" applyAlignment="1">
      <alignment horizontal="center" vertical="center"/>
      <protection/>
    </xf>
    <xf numFmtId="0" fontId="16" fillId="0" borderId="62" xfId="53" applyFont="1" applyFill="1" applyBorder="1" applyAlignment="1">
      <alignment horizontal="center" vertical="center"/>
      <protection/>
    </xf>
    <xf numFmtId="0" fontId="24" fillId="0" borderId="62" xfId="53" applyFont="1" applyFill="1" applyBorder="1" applyAlignment="1">
      <alignment horizontal="center" vertical="center"/>
      <protection/>
    </xf>
    <xf numFmtId="0" fontId="24" fillId="0" borderId="76" xfId="53" applyFont="1" applyFill="1" applyBorder="1" applyAlignment="1">
      <alignment horizontal="center" vertical="center"/>
      <protection/>
    </xf>
    <xf numFmtId="0" fontId="24" fillId="0" borderId="62" xfId="53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vertical="center" wrapText="1"/>
    </xf>
    <xf numFmtId="0" fontId="15" fillId="0" borderId="77" xfId="0" applyFont="1" applyFill="1" applyBorder="1" applyAlignment="1">
      <alignment horizontal="center" vertical="center"/>
    </xf>
    <xf numFmtId="0" fontId="32" fillId="0" borderId="20" xfId="54" applyFont="1" applyFill="1" applyBorder="1" applyAlignment="1">
      <alignment horizontal="center" vertical="center"/>
      <protection/>
    </xf>
    <xf numFmtId="0" fontId="26" fillId="0" borderId="35" xfId="53" applyFont="1" applyFill="1" applyBorder="1" applyAlignment="1">
      <alignment horizontal="center" vertical="center"/>
      <protection/>
    </xf>
    <xf numFmtId="0" fontId="32" fillId="0" borderId="21" xfId="53" applyFont="1" applyFill="1" applyBorder="1" applyAlignment="1">
      <alignment horizontal="center" vertical="center"/>
      <protection/>
    </xf>
    <xf numFmtId="0" fontId="61" fillId="0" borderId="21" xfId="53" applyFont="1" applyFill="1" applyBorder="1" applyAlignment="1">
      <alignment horizontal="center" vertical="center"/>
      <protection/>
    </xf>
    <xf numFmtId="0" fontId="26" fillId="0" borderId="20" xfId="53" applyFont="1" applyFill="1" applyBorder="1" applyAlignment="1">
      <alignment horizontal="center" vertical="center"/>
      <protection/>
    </xf>
    <xf numFmtId="0" fontId="26" fillId="0" borderId="21" xfId="53" applyFont="1" applyFill="1" applyBorder="1" applyAlignment="1">
      <alignment horizontal="center" vertical="center"/>
      <protection/>
    </xf>
    <xf numFmtId="0" fontId="32" fillId="0" borderId="11" xfId="54" applyFont="1" applyFill="1" applyBorder="1" applyAlignment="1">
      <alignment horizontal="center" vertical="center"/>
      <protection/>
    </xf>
    <xf numFmtId="0" fontId="26" fillId="0" borderId="11" xfId="53" applyFont="1" applyFill="1" applyBorder="1" applyAlignment="1">
      <alignment horizontal="center" vertical="center"/>
      <protection/>
    </xf>
    <xf numFmtId="0" fontId="26" fillId="0" borderId="10" xfId="53" applyFont="1" applyFill="1" applyBorder="1" applyAlignment="1">
      <alignment horizontal="center" vertical="center"/>
      <protection/>
    </xf>
    <xf numFmtId="0" fontId="61" fillId="0" borderId="10" xfId="53" applyFont="1" applyFill="1" applyBorder="1" applyAlignment="1">
      <alignment horizontal="center" vertical="center"/>
      <protection/>
    </xf>
    <xf numFmtId="0" fontId="26" fillId="0" borderId="13" xfId="53" applyFont="1" applyFill="1" applyBorder="1" applyAlignment="1">
      <alignment horizontal="center" vertical="center"/>
      <protection/>
    </xf>
    <xf numFmtId="0" fontId="32" fillId="0" borderId="10" xfId="53" applyFont="1" applyFill="1" applyBorder="1" applyAlignment="1">
      <alignment horizontal="center" vertical="center"/>
      <protection/>
    </xf>
    <xf numFmtId="0" fontId="60" fillId="0" borderId="11" xfId="54" applyFont="1" applyFill="1" applyBorder="1" applyAlignment="1">
      <alignment horizontal="center" vertical="center"/>
      <protection/>
    </xf>
    <xf numFmtId="0" fontId="32" fillId="0" borderId="11" xfId="53" applyFont="1" applyFill="1" applyBorder="1" applyAlignment="1">
      <alignment horizontal="center" vertical="center"/>
      <protection/>
    </xf>
    <xf numFmtId="0" fontId="32" fillId="0" borderId="10" xfId="53" applyFont="1" applyFill="1" applyBorder="1" applyAlignment="1">
      <alignment horizontal="right" vertical="center"/>
      <protection/>
    </xf>
    <xf numFmtId="0" fontId="41" fillId="0" borderId="11" xfId="54" applyNumberFormat="1" applyFont="1" applyFill="1" applyBorder="1" applyAlignment="1">
      <alignment horizontal="center" vertical="center"/>
      <protection/>
    </xf>
    <xf numFmtId="0" fontId="41" fillId="0" borderId="10" xfId="54" applyNumberFormat="1" applyFont="1" applyFill="1" applyBorder="1" applyAlignment="1">
      <alignment horizontal="center" vertical="center"/>
      <protection/>
    </xf>
    <xf numFmtId="0" fontId="26" fillId="0" borderId="25" xfId="53" applyFont="1" applyFill="1" applyBorder="1" applyAlignment="1">
      <alignment horizontal="center" vertical="center"/>
      <protection/>
    </xf>
    <xf numFmtId="0" fontId="26" fillId="0" borderId="28" xfId="53" applyFont="1" applyFill="1" applyBorder="1" applyAlignment="1">
      <alignment horizontal="center" vertical="center"/>
      <protection/>
    </xf>
    <xf numFmtId="0" fontId="61" fillId="0" borderId="28" xfId="53" applyFont="1" applyFill="1" applyBorder="1" applyAlignment="1">
      <alignment horizontal="center" vertical="center"/>
      <protection/>
    </xf>
    <xf numFmtId="0" fontId="32" fillId="0" borderId="25" xfId="53" applyFont="1" applyFill="1" applyBorder="1" applyAlignment="1">
      <alignment horizontal="center" vertical="center"/>
      <protection/>
    </xf>
    <xf numFmtId="0" fontId="32" fillId="0" borderId="28" xfId="53" applyFont="1" applyFill="1" applyBorder="1" applyAlignment="1">
      <alignment horizontal="center" vertical="center"/>
      <protection/>
    </xf>
    <xf numFmtId="0" fontId="60" fillId="0" borderId="11" xfId="54" applyFont="1" applyFill="1" applyBorder="1" applyAlignment="1">
      <alignment horizontal="center" vertical="center"/>
      <protection/>
    </xf>
    <xf numFmtId="0" fontId="62" fillId="0" borderId="32" xfId="53" applyFont="1" applyFill="1" applyBorder="1">
      <alignment/>
      <protection/>
    </xf>
    <xf numFmtId="0" fontId="62" fillId="0" borderId="23" xfId="53" applyFont="1" applyFill="1" applyBorder="1">
      <alignment/>
      <protection/>
    </xf>
    <xf numFmtId="0" fontId="62" fillId="0" borderId="70" xfId="53" applyFont="1" applyFill="1" applyBorder="1">
      <alignment/>
      <protection/>
    </xf>
    <xf numFmtId="0" fontId="60" fillId="0" borderId="20" xfId="54" applyFont="1" applyFill="1" applyBorder="1" applyAlignment="1">
      <alignment horizontal="center" vertical="center"/>
      <protection/>
    </xf>
    <xf numFmtId="0" fontId="26" fillId="0" borderId="35" xfId="53" applyFont="1" applyFill="1" applyBorder="1" applyAlignment="1">
      <alignment horizontal="center" vertical="center"/>
      <protection/>
    </xf>
    <xf numFmtId="0" fontId="26" fillId="0" borderId="21" xfId="53" applyFont="1" applyFill="1" applyBorder="1" applyAlignment="1">
      <alignment horizontal="center" vertical="center"/>
      <protection/>
    </xf>
    <xf numFmtId="0" fontId="26" fillId="0" borderId="20" xfId="53" applyFont="1" applyFill="1" applyBorder="1" applyAlignment="1">
      <alignment horizontal="center" vertical="center"/>
      <protection/>
    </xf>
    <xf numFmtId="0" fontId="26" fillId="0" borderId="11" xfId="53" applyFont="1" applyFill="1" applyBorder="1" applyAlignment="1">
      <alignment horizontal="center" vertical="center"/>
      <protection/>
    </xf>
    <xf numFmtId="0" fontId="26" fillId="0" borderId="10" xfId="53" applyFont="1" applyFill="1" applyBorder="1" applyAlignment="1">
      <alignment horizontal="center" vertical="center"/>
      <protection/>
    </xf>
    <xf numFmtId="0" fontId="26" fillId="0" borderId="13" xfId="53" applyFont="1" applyFill="1" applyBorder="1" applyAlignment="1">
      <alignment horizontal="center" vertical="center"/>
      <protection/>
    </xf>
    <xf numFmtId="0" fontId="26" fillId="0" borderId="10" xfId="53" applyFont="1" applyFill="1" applyBorder="1" applyAlignment="1">
      <alignment horizontal="right" vertical="center"/>
      <protection/>
    </xf>
    <xf numFmtId="0" fontId="26" fillId="0" borderId="10" xfId="53" applyFont="1" applyFill="1" applyBorder="1" applyAlignment="1">
      <alignment horizontal="right" vertical="center"/>
      <protection/>
    </xf>
    <xf numFmtId="0" fontId="60" fillId="0" borderId="11" xfId="54" applyNumberFormat="1" applyFont="1" applyFill="1" applyBorder="1" applyAlignment="1">
      <alignment horizontal="center" vertical="center"/>
      <protection/>
    </xf>
    <xf numFmtId="0" fontId="60" fillId="0" borderId="10" xfId="54" applyNumberFormat="1" applyFont="1" applyFill="1" applyBorder="1" applyAlignment="1">
      <alignment horizontal="center" vertical="center"/>
      <protection/>
    </xf>
    <xf numFmtId="0" fontId="26" fillId="0" borderId="25" xfId="53" applyFont="1" applyFill="1" applyBorder="1" applyAlignment="1">
      <alignment horizontal="center" vertical="center"/>
      <protection/>
    </xf>
    <xf numFmtId="0" fontId="26" fillId="0" borderId="28" xfId="53" applyFont="1" applyFill="1" applyBorder="1" applyAlignment="1">
      <alignment horizontal="center" vertical="center"/>
      <protection/>
    </xf>
    <xf numFmtId="0" fontId="60" fillId="0" borderId="22" xfId="54" applyFont="1" applyFill="1" applyBorder="1" applyAlignment="1">
      <alignment horizontal="center" vertical="center"/>
      <protection/>
    </xf>
    <xf numFmtId="0" fontId="26" fillId="0" borderId="48" xfId="53" applyFont="1" applyFill="1" applyBorder="1" applyAlignment="1">
      <alignment horizontal="center" vertical="center"/>
      <protection/>
    </xf>
    <xf numFmtId="0" fontId="26" fillId="0" borderId="27" xfId="53" applyFont="1" applyFill="1" applyBorder="1" applyAlignment="1">
      <alignment horizontal="center" vertical="center"/>
      <protection/>
    </xf>
    <xf numFmtId="0" fontId="61" fillId="0" borderId="27" xfId="53" applyFont="1" applyFill="1" applyBorder="1" applyAlignment="1">
      <alignment horizontal="center" vertical="center"/>
      <protection/>
    </xf>
    <xf numFmtId="0" fontId="26" fillId="0" borderId="22" xfId="53" applyFont="1" applyFill="1" applyBorder="1" applyAlignment="1">
      <alignment horizontal="center" vertical="center"/>
      <protection/>
    </xf>
    <xf numFmtId="0" fontId="60" fillId="0" borderId="22" xfId="54" applyNumberFormat="1" applyFont="1" applyFill="1" applyBorder="1" applyAlignment="1">
      <alignment horizontal="center" vertical="center"/>
      <protection/>
    </xf>
    <xf numFmtId="0" fontId="60" fillId="0" borderId="27" xfId="54" applyNumberFormat="1" applyFont="1" applyFill="1" applyBorder="1" applyAlignment="1">
      <alignment horizontal="center" vertical="center"/>
      <protection/>
    </xf>
    <xf numFmtId="0" fontId="62" fillId="0" borderId="46" xfId="53" applyFont="1" applyFill="1" applyBorder="1">
      <alignment/>
      <protection/>
    </xf>
    <xf numFmtId="0" fontId="56" fillId="0" borderId="0" xfId="54" applyFont="1" applyFill="1" applyBorder="1" applyAlignment="1">
      <alignment vertical="top" wrapText="1"/>
      <protection/>
    </xf>
    <xf numFmtId="0" fontId="63" fillId="0" borderId="0" xfId="54" applyFont="1" applyFill="1" applyBorder="1" applyAlignment="1">
      <alignment vertical="top" wrapText="1"/>
      <protection/>
    </xf>
    <xf numFmtId="0" fontId="60" fillId="0" borderId="0" xfId="54" applyFont="1" applyFill="1" applyBorder="1" applyAlignment="1">
      <alignment horizontal="center" vertical="center"/>
      <protection/>
    </xf>
    <xf numFmtId="0" fontId="26" fillId="0" borderId="0" xfId="53" applyFont="1" applyFill="1" applyBorder="1" applyAlignment="1">
      <alignment horizontal="center" vertical="center"/>
      <protection/>
    </xf>
    <xf numFmtId="0" fontId="61" fillId="0" borderId="0" xfId="53" applyFont="1" applyFill="1" applyBorder="1" applyAlignment="1">
      <alignment horizontal="center" vertical="center"/>
      <protection/>
    </xf>
    <xf numFmtId="0" fontId="60" fillId="0" borderId="0" xfId="54" applyNumberFormat="1" applyFont="1" applyFill="1" applyBorder="1" applyAlignment="1">
      <alignment horizontal="center" vertical="center"/>
      <protection/>
    </xf>
    <xf numFmtId="0" fontId="62" fillId="0" borderId="41" xfId="53" applyFont="1" applyFill="1" applyBorder="1">
      <alignment/>
      <protection/>
    </xf>
    <xf numFmtId="0" fontId="61" fillId="0" borderId="30" xfId="53" applyFont="1" applyFill="1" applyBorder="1" applyAlignment="1">
      <alignment horizontal="center" vertical="center"/>
      <protection/>
    </xf>
    <xf numFmtId="0" fontId="56" fillId="0" borderId="58" xfId="0" applyFont="1" applyFill="1" applyBorder="1" applyAlignment="1">
      <alignment vertical="top" wrapText="1"/>
    </xf>
    <xf numFmtId="0" fontId="56" fillId="0" borderId="59" xfId="54" applyFont="1" applyFill="1" applyBorder="1" applyAlignment="1">
      <alignment vertical="top" wrapText="1"/>
      <protection/>
    </xf>
    <xf numFmtId="0" fontId="60" fillId="0" borderId="59" xfId="54" applyFont="1" applyFill="1" applyBorder="1" applyAlignment="1">
      <alignment horizontal="center" vertical="center"/>
      <protection/>
    </xf>
    <xf numFmtId="0" fontId="26" fillId="0" borderId="59" xfId="53" applyFont="1" applyFill="1" applyBorder="1" applyAlignment="1">
      <alignment horizontal="center" vertical="center"/>
      <protection/>
    </xf>
    <xf numFmtId="1" fontId="60" fillId="0" borderId="59" xfId="53" applyNumberFormat="1" applyFont="1" applyBorder="1" applyAlignment="1">
      <alignment horizontal="center"/>
      <protection/>
    </xf>
    <xf numFmtId="0" fontId="61" fillId="0" borderId="59" xfId="53" applyFont="1" applyFill="1" applyBorder="1" applyAlignment="1">
      <alignment horizontal="center" vertical="center"/>
      <protection/>
    </xf>
    <xf numFmtId="0" fontId="60" fillId="0" borderId="59" xfId="54" applyNumberFormat="1" applyFont="1" applyFill="1" applyBorder="1" applyAlignment="1">
      <alignment horizontal="center" vertical="center"/>
      <protection/>
    </xf>
    <xf numFmtId="0" fontId="62" fillId="0" borderId="78" xfId="53" applyFont="1" applyFill="1" applyBorder="1">
      <alignment/>
      <protection/>
    </xf>
    <xf numFmtId="0" fontId="58" fillId="0" borderId="47" xfId="0" applyFont="1" applyFill="1" applyBorder="1" applyAlignment="1">
      <alignment horizontal="left"/>
    </xf>
    <xf numFmtId="0" fontId="10" fillId="0" borderId="33" xfId="0" applyFont="1" applyFill="1" applyBorder="1" applyAlignment="1">
      <alignment vertical="top" wrapText="1"/>
    </xf>
    <xf numFmtId="0" fontId="56" fillId="0" borderId="34" xfId="54" applyFont="1" applyFill="1" applyBorder="1" applyAlignment="1">
      <alignment vertical="top" wrapText="1"/>
      <protection/>
    </xf>
    <xf numFmtId="0" fontId="62" fillId="0" borderId="59" xfId="53" applyFont="1" applyFill="1" applyBorder="1">
      <alignment/>
      <protection/>
    </xf>
    <xf numFmtId="0" fontId="56" fillId="0" borderId="0" xfId="0" applyFont="1" applyFill="1" applyBorder="1" applyAlignment="1">
      <alignment horizontal="center" vertical="center" wrapText="1"/>
    </xf>
    <xf numFmtId="0" fontId="26" fillId="0" borderId="29" xfId="54" applyFont="1" applyFill="1" applyBorder="1" applyAlignment="1">
      <alignment horizontal="center" vertical="center"/>
      <protection/>
    </xf>
    <xf numFmtId="0" fontId="26" fillId="0" borderId="47" xfId="53" applyFont="1" applyFill="1" applyBorder="1" applyAlignment="1">
      <alignment horizontal="center" vertical="center"/>
      <protection/>
    </xf>
    <xf numFmtId="0" fontId="26" fillId="0" borderId="30" xfId="53" applyFont="1" applyFill="1" applyBorder="1" applyAlignment="1">
      <alignment horizontal="center" vertical="center"/>
      <protection/>
    </xf>
    <xf numFmtId="0" fontId="26" fillId="0" borderId="29" xfId="53" applyFont="1" applyFill="1" applyBorder="1" applyAlignment="1">
      <alignment horizontal="center" vertical="center"/>
      <protection/>
    </xf>
    <xf numFmtId="0" fontId="10" fillId="0" borderId="59" xfId="0" applyFont="1" applyFill="1" applyBorder="1" applyAlignment="1">
      <alignment vertical="top" wrapText="1"/>
    </xf>
    <xf numFmtId="0" fontId="26" fillId="0" borderId="0" xfId="0" applyFont="1" applyBorder="1" applyAlignment="1">
      <alignment/>
    </xf>
    <xf numFmtId="0" fontId="60" fillId="0" borderId="29" xfId="54" applyNumberFormat="1" applyFont="1" applyFill="1" applyBorder="1" applyAlignment="1">
      <alignment horizontal="center" vertical="center"/>
      <protection/>
    </xf>
    <xf numFmtId="0" fontId="60" fillId="0" borderId="30" xfId="54" applyNumberFormat="1" applyFont="1" applyFill="1" applyBorder="1" applyAlignment="1">
      <alignment horizontal="center" vertical="center"/>
      <protection/>
    </xf>
    <xf numFmtId="0" fontId="62" fillId="0" borderId="14" xfId="53" applyFont="1" applyFill="1" applyBorder="1">
      <alignment/>
      <protection/>
    </xf>
    <xf numFmtId="0" fontId="62" fillId="0" borderId="15" xfId="53" applyFont="1" applyFill="1" applyBorder="1">
      <alignment/>
      <protection/>
    </xf>
    <xf numFmtId="0" fontId="62" fillId="0" borderId="17" xfId="53" applyFont="1" applyFill="1" applyBorder="1">
      <alignment/>
      <protection/>
    </xf>
    <xf numFmtId="0" fontId="58" fillId="0" borderId="0" xfId="0" applyFont="1" applyFill="1" applyBorder="1" applyAlignment="1">
      <alignment horizontal="center" vertical="center"/>
    </xf>
    <xf numFmtId="0" fontId="62" fillId="0" borderId="45" xfId="53" applyFont="1" applyFill="1" applyBorder="1">
      <alignment/>
      <protection/>
    </xf>
    <xf numFmtId="0" fontId="56" fillId="0" borderId="37" xfId="0" applyFont="1" applyFill="1" applyBorder="1" applyAlignment="1">
      <alignment vertical="top" wrapText="1"/>
    </xf>
    <xf numFmtId="0" fontId="56" fillId="0" borderId="52" xfId="54" applyFont="1" applyFill="1" applyBorder="1" applyAlignment="1">
      <alignment vertical="top" wrapText="1"/>
      <protection/>
    </xf>
    <xf numFmtId="0" fontId="60" fillId="0" borderId="52" xfId="54" applyFont="1" applyFill="1" applyBorder="1" applyAlignment="1">
      <alignment horizontal="center" vertical="center"/>
      <protection/>
    </xf>
    <xf numFmtId="0" fontId="26" fillId="0" borderId="52" xfId="53" applyFont="1" applyFill="1" applyBorder="1" applyAlignment="1">
      <alignment horizontal="center" vertical="center"/>
      <protection/>
    </xf>
    <xf numFmtId="0" fontId="61" fillId="0" borderId="52" xfId="53" applyFont="1" applyFill="1" applyBorder="1" applyAlignment="1">
      <alignment horizontal="center" vertical="center"/>
      <protection/>
    </xf>
    <xf numFmtId="0" fontId="60" fillId="0" borderId="52" xfId="54" applyNumberFormat="1" applyFont="1" applyFill="1" applyBorder="1" applyAlignment="1">
      <alignment horizontal="center" vertical="center"/>
      <protection/>
    </xf>
    <xf numFmtId="0" fontId="62" fillId="0" borderId="39" xfId="53" applyFont="1" applyFill="1" applyBorder="1">
      <alignment/>
      <protection/>
    </xf>
    <xf numFmtId="0" fontId="58" fillId="0" borderId="62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wrapText="1"/>
    </xf>
    <xf numFmtId="0" fontId="16" fillId="0" borderId="35" xfId="53" applyFont="1" applyFill="1" applyBorder="1" applyAlignment="1">
      <alignment horizontal="center" vertical="center"/>
      <protection/>
    </xf>
    <xf numFmtId="0" fontId="16" fillId="0" borderId="10" xfId="54" applyNumberFormat="1" applyFont="1" applyFill="1" applyBorder="1" applyAlignment="1">
      <alignment horizontal="center" vertical="center"/>
      <protection/>
    </xf>
    <xf numFmtId="0" fontId="21" fillId="0" borderId="29" xfId="54" applyFont="1" applyFill="1" applyBorder="1" applyAlignment="1">
      <alignment horizontal="center" vertical="center"/>
      <protection/>
    </xf>
    <xf numFmtId="0" fontId="21" fillId="0" borderId="30" xfId="53" applyFont="1" applyFill="1" applyBorder="1" applyAlignment="1">
      <alignment horizontal="center" vertical="center"/>
      <protection/>
    </xf>
    <xf numFmtId="0" fontId="26" fillId="0" borderId="29" xfId="53" applyFont="1" applyFill="1" applyBorder="1" applyAlignment="1">
      <alignment horizontal="center" vertical="center"/>
      <protection/>
    </xf>
    <xf numFmtId="0" fontId="26" fillId="0" borderId="30" xfId="53" applyFont="1" applyFill="1" applyBorder="1" applyAlignment="1">
      <alignment horizontal="center" vertical="center"/>
      <protection/>
    </xf>
    <xf numFmtId="0" fontId="20" fillId="0" borderId="10" xfId="53" applyFont="1" applyFill="1" applyBorder="1" applyAlignment="1">
      <alignment horizontal="center" vertical="center"/>
      <protection/>
    </xf>
    <xf numFmtId="0" fontId="14" fillId="0" borderId="79" xfId="54" applyFont="1" applyFill="1" applyBorder="1" applyAlignment="1">
      <alignment wrapText="1"/>
      <protection/>
    </xf>
    <xf numFmtId="0" fontId="16" fillId="0" borderId="59" xfId="53" applyFont="1" applyFill="1" applyBorder="1" applyAlignment="1">
      <alignment horizontal="center" vertical="center"/>
      <protection/>
    </xf>
    <xf numFmtId="0" fontId="24" fillId="0" borderId="59" xfId="54" applyNumberFormat="1" applyFont="1" applyFill="1" applyBorder="1" applyAlignment="1">
      <alignment horizontal="center" vertical="center"/>
      <protection/>
    </xf>
    <xf numFmtId="1" fontId="60" fillId="0" borderId="0" xfId="53" applyNumberFormat="1" applyFont="1" applyBorder="1" applyAlignment="1">
      <alignment horizontal="center"/>
      <protection/>
    </xf>
    <xf numFmtId="0" fontId="64" fillId="0" borderId="62" xfId="0" applyFont="1" applyFill="1" applyBorder="1" applyAlignment="1">
      <alignment horizontal="center" vertical="center"/>
    </xf>
    <xf numFmtId="0" fontId="58" fillId="0" borderId="61" xfId="0" applyFont="1" applyFill="1" applyBorder="1" applyAlignment="1">
      <alignment horizontal="center" vertical="center"/>
    </xf>
    <xf numFmtId="0" fontId="20" fillId="0" borderId="28" xfId="53" applyFont="1" applyFill="1" applyBorder="1" applyAlignment="1">
      <alignment horizontal="center" vertical="center"/>
      <protection/>
    </xf>
    <xf numFmtId="0" fontId="16" fillId="0" borderId="43" xfId="54" applyFont="1" applyFill="1" applyBorder="1" applyAlignment="1">
      <alignment vertical="top" wrapText="1"/>
      <protection/>
    </xf>
    <xf numFmtId="0" fontId="20" fillId="0" borderId="21" xfId="53" applyFont="1" applyFill="1" applyBorder="1" applyAlignment="1">
      <alignment horizontal="center" vertical="center"/>
      <protection/>
    </xf>
    <xf numFmtId="0" fontId="14" fillId="0" borderId="16" xfId="0" applyFont="1" applyFill="1" applyBorder="1" applyAlignment="1">
      <alignment horizontal="left" vertical="center" wrapText="1"/>
    </xf>
    <xf numFmtId="0" fontId="24" fillId="0" borderId="28" xfId="54" applyNumberFormat="1" applyFont="1" applyFill="1" applyBorder="1" applyAlignment="1">
      <alignment horizontal="center" vertical="center"/>
      <protection/>
    </xf>
    <xf numFmtId="0" fontId="16" fillId="0" borderId="10" xfId="54" applyNumberFormat="1" applyFont="1" applyFill="1" applyBorder="1" applyAlignment="1">
      <alignment horizontal="center" vertical="center"/>
      <protection/>
    </xf>
    <xf numFmtId="0" fontId="14" fillId="0" borderId="28" xfId="54" applyFont="1" applyFill="1" applyBorder="1" applyAlignment="1">
      <alignment vertical="top" wrapText="1"/>
      <protection/>
    </xf>
    <xf numFmtId="0" fontId="16" fillId="0" borderId="53" xfId="54" applyFont="1" applyFill="1" applyBorder="1" applyAlignment="1">
      <alignment vertical="top" wrapText="1"/>
      <protection/>
    </xf>
    <xf numFmtId="0" fontId="14" fillId="0" borderId="27" xfId="54" applyFont="1" applyFill="1" applyBorder="1" applyAlignment="1">
      <alignment vertical="top" wrapText="1"/>
      <protection/>
    </xf>
    <xf numFmtId="0" fontId="45" fillId="0" borderId="17" xfId="54" applyFont="1" applyFill="1" applyBorder="1" applyAlignment="1">
      <alignment vertical="top" wrapText="1"/>
      <protection/>
    </xf>
    <xf numFmtId="0" fontId="24" fillId="0" borderId="27" xfId="54" applyNumberFormat="1" applyFont="1" applyFill="1" applyBorder="1" applyAlignment="1">
      <alignment horizontal="center" vertical="center"/>
      <protection/>
    </xf>
    <xf numFmtId="0" fontId="21" fillId="0" borderId="20" xfId="54" applyFont="1" applyFill="1" applyBorder="1" applyAlignment="1">
      <alignment horizontal="center" vertical="center"/>
      <protection/>
    </xf>
    <xf numFmtId="0" fontId="21" fillId="0" borderId="11" xfId="53" applyFont="1" applyFill="1" applyBorder="1" applyAlignment="1">
      <alignment horizontal="center" vertical="center"/>
      <protection/>
    </xf>
    <xf numFmtId="0" fontId="29" fillId="0" borderId="25" xfId="54" applyNumberFormat="1" applyFont="1" applyFill="1" applyBorder="1" applyAlignment="1">
      <alignment horizontal="center" vertical="center"/>
      <protection/>
    </xf>
    <xf numFmtId="0" fontId="29" fillId="0" borderId="28" xfId="54" applyNumberFormat="1" applyFont="1" applyFill="1" applyBorder="1" applyAlignment="1">
      <alignment horizontal="center" vertical="center"/>
      <protection/>
    </xf>
    <xf numFmtId="0" fontId="21" fillId="0" borderId="11" xfId="54" applyNumberFormat="1" applyFont="1" applyFill="1" applyBorder="1" applyAlignment="1">
      <alignment horizontal="center" vertical="center"/>
      <protection/>
    </xf>
    <xf numFmtId="0" fontId="21" fillId="0" borderId="10" xfId="54" applyNumberFormat="1" applyFont="1" applyFill="1" applyBorder="1" applyAlignment="1">
      <alignment horizontal="center" vertical="center"/>
      <protection/>
    </xf>
    <xf numFmtId="0" fontId="9" fillId="0" borderId="48" xfId="0" applyFont="1" applyFill="1" applyBorder="1" applyAlignment="1">
      <alignment vertical="top" wrapText="1"/>
    </xf>
    <xf numFmtId="0" fontId="14" fillId="0" borderId="17" xfId="54" applyFont="1" applyFill="1" applyBorder="1" applyAlignment="1">
      <alignment horizontal="left" vertical="center" wrapText="1"/>
      <protection/>
    </xf>
    <xf numFmtId="0" fontId="16" fillId="0" borderId="80" xfId="55" applyFont="1" applyFill="1" applyBorder="1" applyAlignment="1">
      <alignment horizontal="left" vertical="center" wrapText="1"/>
      <protection/>
    </xf>
    <xf numFmtId="0" fontId="16" fillId="0" borderId="48" xfId="53" applyFont="1" applyFill="1" applyBorder="1" applyAlignment="1">
      <alignment horizontal="center" vertical="center"/>
      <protection/>
    </xf>
    <xf numFmtId="0" fontId="14" fillId="0" borderId="31" xfId="54" applyFont="1" applyFill="1" applyBorder="1" applyAlignment="1">
      <alignment horizontal="left" vertical="center" wrapText="1"/>
      <protection/>
    </xf>
    <xf numFmtId="0" fontId="16" fillId="0" borderId="67" xfId="55" applyFont="1" applyFill="1" applyBorder="1" applyAlignment="1">
      <alignment horizontal="left" vertical="center" wrapText="1"/>
      <protection/>
    </xf>
    <xf numFmtId="0" fontId="14" fillId="0" borderId="27" xfId="0" applyFont="1" applyBorder="1" applyAlignment="1">
      <alignment vertical="top" wrapText="1"/>
    </xf>
    <xf numFmtId="0" fontId="16" fillId="0" borderId="71" xfId="53" applyFont="1" applyFill="1" applyBorder="1" applyAlignment="1">
      <alignment horizontal="center" vertical="center"/>
      <protection/>
    </xf>
    <xf numFmtId="0" fontId="29" fillId="0" borderId="14" xfId="54" applyFont="1" applyFill="1" applyBorder="1" applyAlignment="1">
      <alignment horizontal="center" vertical="center"/>
      <protection/>
    </xf>
    <xf numFmtId="0" fontId="44" fillId="0" borderId="0" xfId="0" applyFont="1" applyBorder="1" applyAlignment="1">
      <alignment/>
    </xf>
    <xf numFmtId="0" fontId="44" fillId="0" borderId="57" xfId="0" applyFont="1" applyBorder="1" applyAlignment="1">
      <alignment/>
    </xf>
    <xf numFmtId="0" fontId="15" fillId="0" borderId="29" xfId="0" applyFont="1" applyFill="1" applyBorder="1" applyAlignment="1">
      <alignment horizontal="left"/>
    </xf>
    <xf numFmtId="0" fontId="15" fillId="0" borderId="30" xfId="0" applyFont="1" applyFill="1" applyBorder="1" applyAlignment="1">
      <alignment horizontal="left"/>
    </xf>
    <xf numFmtId="0" fontId="15" fillId="0" borderId="31" xfId="0" applyFont="1" applyFill="1" applyBorder="1" applyAlignment="1">
      <alignment horizontal="left"/>
    </xf>
    <xf numFmtId="0" fontId="15" fillId="0" borderId="47" xfId="0" applyFont="1" applyFill="1" applyBorder="1" applyAlignment="1">
      <alignment horizontal="left"/>
    </xf>
    <xf numFmtId="0" fontId="15" fillId="0" borderId="48" xfId="0" applyFont="1" applyFill="1" applyBorder="1" applyAlignment="1">
      <alignment horizontal="left"/>
    </xf>
    <xf numFmtId="0" fontId="15" fillId="0" borderId="27" xfId="0" applyFont="1" applyFill="1" applyBorder="1" applyAlignment="1">
      <alignment horizontal="left"/>
    </xf>
    <xf numFmtId="0" fontId="15" fillId="0" borderId="22" xfId="0" applyFont="1" applyFill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54" applyFont="1" applyFill="1" applyBorder="1" applyAlignment="1">
      <alignment horizontal="center" vertical="center"/>
      <protection/>
    </xf>
    <xf numFmtId="0" fontId="65" fillId="0" borderId="0" xfId="0" applyFont="1" applyBorder="1" applyAlignment="1">
      <alignment/>
    </xf>
    <xf numFmtId="0" fontId="65" fillId="0" borderId="41" xfId="0" applyFont="1" applyBorder="1" applyAlignment="1">
      <alignment/>
    </xf>
    <xf numFmtId="0" fontId="14" fillId="0" borderId="17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/>
    </xf>
    <xf numFmtId="0" fontId="15" fillId="0" borderId="41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66" fillId="0" borderId="0" xfId="53" applyFont="1" applyFill="1" applyBorder="1" applyAlignment="1">
      <alignment horizontal="center" vertical="center"/>
      <protection/>
    </xf>
    <xf numFmtId="0" fontId="66" fillId="0" borderId="33" xfId="53" applyFont="1" applyFill="1" applyBorder="1" applyAlignment="1">
      <alignment horizontal="center" vertical="center"/>
      <protection/>
    </xf>
    <xf numFmtId="0" fontId="66" fillId="0" borderId="57" xfId="53" applyFont="1" applyFill="1" applyBorder="1" applyAlignment="1">
      <alignment horizontal="center" vertical="center"/>
      <protection/>
    </xf>
    <xf numFmtId="0" fontId="66" fillId="0" borderId="34" xfId="53" applyFont="1" applyFill="1" applyBorder="1" applyAlignment="1">
      <alignment horizontal="center" vertical="center"/>
      <protection/>
    </xf>
    <xf numFmtId="0" fontId="16" fillId="0" borderId="73" xfId="53" applyFont="1" applyFill="1" applyBorder="1" applyAlignment="1">
      <alignment horizontal="center" vertical="center"/>
      <protection/>
    </xf>
    <xf numFmtId="0" fontId="24" fillId="0" borderId="0" xfId="0" applyFont="1" applyFill="1" applyBorder="1" applyAlignment="1">
      <alignment horizontal="center" vertical="center"/>
    </xf>
    <xf numFmtId="208" fontId="39" fillId="0" borderId="0" xfId="0" applyNumberFormat="1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6" fillId="0" borderId="14" xfId="53" applyFont="1" applyFill="1" applyBorder="1" applyAlignment="1">
      <alignment horizontal="center" vertical="center"/>
      <protection/>
    </xf>
    <xf numFmtId="0" fontId="14" fillId="0" borderId="45" xfId="0" applyFont="1" applyBorder="1" applyAlignment="1">
      <alignment vertical="top" wrapText="1"/>
    </xf>
    <xf numFmtId="0" fontId="16" fillId="0" borderId="14" xfId="55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14" fillId="0" borderId="48" xfId="54" applyFont="1" applyFill="1" applyBorder="1" applyAlignment="1">
      <alignment vertical="top" wrapText="1"/>
      <protection/>
    </xf>
    <xf numFmtId="0" fontId="16" fillId="0" borderId="17" xfId="53" applyFont="1" applyFill="1" applyBorder="1" applyAlignment="1">
      <alignment horizontal="center" vertical="center"/>
      <protection/>
    </xf>
    <xf numFmtId="0" fontId="16" fillId="0" borderId="18" xfId="54" applyFont="1" applyFill="1" applyBorder="1" applyAlignment="1">
      <alignment vertical="top" wrapText="1"/>
      <protection/>
    </xf>
    <xf numFmtId="0" fontId="24" fillId="0" borderId="14" xfId="54" applyFont="1" applyFill="1" applyBorder="1" applyAlignment="1">
      <alignment horizontal="center" vertical="center"/>
      <protection/>
    </xf>
    <xf numFmtId="0" fontId="16" fillId="0" borderId="76" xfId="53" applyFont="1" applyFill="1" applyBorder="1" applyAlignment="1">
      <alignment horizontal="center" vertical="center"/>
      <protection/>
    </xf>
    <xf numFmtId="0" fontId="14" fillId="0" borderId="22" xfId="0" applyFont="1" applyBorder="1" applyAlignment="1">
      <alignment vertical="top" wrapText="1"/>
    </xf>
    <xf numFmtId="0" fontId="44" fillId="0" borderId="41" xfId="0" applyFont="1" applyBorder="1" applyAlignment="1">
      <alignment horizontal="left"/>
    </xf>
    <xf numFmtId="0" fontId="14" fillId="0" borderId="14" xfId="0" applyFont="1" applyFill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6" fillId="0" borderId="17" xfId="54" applyFont="1" applyFill="1" applyBorder="1" applyAlignment="1">
      <alignment horizontal="center" vertical="center"/>
      <protection/>
    </xf>
    <xf numFmtId="0" fontId="9" fillId="0" borderId="13" xfId="0" applyFont="1" applyBorder="1" applyAlignment="1">
      <alignment vertical="top" wrapText="1"/>
    </xf>
    <xf numFmtId="0" fontId="14" fillId="0" borderId="48" xfId="0" applyFont="1" applyBorder="1" applyAlignment="1">
      <alignment vertical="top" wrapText="1"/>
    </xf>
    <xf numFmtId="0" fontId="44" fillId="0" borderId="23" xfId="0" applyFont="1" applyBorder="1" applyAlignment="1">
      <alignment horizontal="left"/>
    </xf>
    <xf numFmtId="0" fontId="14" fillId="0" borderId="81" xfId="0" applyFont="1" applyFill="1" applyBorder="1" applyAlignment="1">
      <alignment vertical="top" wrapText="1"/>
    </xf>
    <xf numFmtId="0" fontId="29" fillId="0" borderId="24" xfId="54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6" fillId="0" borderId="58" xfId="54" applyFont="1" applyFill="1" applyBorder="1" applyAlignment="1">
      <alignment horizontal="left" vertical="top" wrapText="1"/>
      <protection/>
    </xf>
    <xf numFmtId="0" fontId="14" fillId="0" borderId="59" xfId="0" applyFont="1" applyFill="1" applyBorder="1" applyAlignment="1">
      <alignment horizontal="left" wrapText="1"/>
    </xf>
    <xf numFmtId="0" fontId="15" fillId="0" borderId="59" xfId="0" applyFont="1" applyBorder="1" applyAlignment="1">
      <alignment horizontal="center" vertical="center"/>
    </xf>
    <xf numFmtId="0" fontId="15" fillId="0" borderId="59" xfId="0" applyFont="1" applyFill="1" applyBorder="1" applyAlignment="1">
      <alignment horizontal="left"/>
    </xf>
    <xf numFmtId="0" fontId="15" fillId="0" borderId="59" xfId="0" applyFont="1" applyFill="1" applyBorder="1" applyAlignment="1">
      <alignment horizontal="center" vertical="center"/>
    </xf>
    <xf numFmtId="0" fontId="43" fillId="0" borderId="59" xfId="0" applyFont="1" applyFill="1" applyBorder="1" applyAlignment="1">
      <alignment horizontal="center" vertical="center"/>
    </xf>
    <xf numFmtId="0" fontId="47" fillId="0" borderId="63" xfId="53" applyFont="1" applyFill="1" applyBorder="1" applyAlignment="1">
      <alignment horizontal="center" vertical="center"/>
      <protection/>
    </xf>
    <xf numFmtId="0" fontId="14" fillId="0" borderId="59" xfId="54" applyFont="1" applyFill="1" applyBorder="1" applyAlignment="1">
      <alignment horizontal="left" vertical="center" wrapText="1"/>
      <protection/>
    </xf>
    <xf numFmtId="0" fontId="21" fillId="0" borderId="59" xfId="55" applyFont="1" applyFill="1" applyBorder="1" applyAlignment="1">
      <alignment horizontal="right" vertical="center" wrapText="1"/>
      <protection/>
    </xf>
    <xf numFmtId="0" fontId="24" fillId="0" borderId="59" xfId="54" applyNumberFormat="1" applyFont="1" applyFill="1" applyBorder="1" applyAlignment="1">
      <alignment horizontal="center" vertical="center"/>
      <protection/>
    </xf>
    <xf numFmtId="208" fontId="29" fillId="0" borderId="59" xfId="53" applyNumberFormat="1" applyFont="1" applyFill="1" applyBorder="1" applyAlignment="1">
      <alignment horizontal="center"/>
      <protection/>
    </xf>
    <xf numFmtId="0" fontId="24" fillId="0" borderId="59" xfId="53" applyFont="1" applyFill="1" applyBorder="1" applyAlignment="1">
      <alignment horizontal="center" vertical="center"/>
      <protection/>
    </xf>
    <xf numFmtId="0" fontId="1" fillId="0" borderId="59" xfId="53" applyFont="1" applyFill="1" applyBorder="1">
      <alignment/>
      <protection/>
    </xf>
    <xf numFmtId="0" fontId="16" fillId="0" borderId="15" xfId="53" applyFont="1" applyFill="1" applyBorder="1" applyAlignment="1">
      <alignment horizontal="center" vertical="center"/>
      <protection/>
    </xf>
    <xf numFmtId="0" fontId="14" fillId="0" borderId="24" xfId="54" applyFont="1" applyFill="1" applyBorder="1" applyAlignment="1">
      <alignment horizontal="left" vertical="center" wrapText="1"/>
      <protection/>
    </xf>
    <xf numFmtId="0" fontId="1" fillId="0" borderId="15" xfId="53" applyFill="1" applyBorder="1" applyAlignment="1">
      <alignment horizontal="center" vertical="center"/>
      <protection/>
    </xf>
    <xf numFmtId="0" fontId="21" fillId="0" borderId="69" xfId="55" applyFont="1" applyFill="1" applyBorder="1" applyAlignment="1">
      <alignment horizontal="right" vertical="center" wrapText="1"/>
      <protection/>
    </xf>
    <xf numFmtId="0" fontId="24" fillId="0" borderId="69" xfId="54" applyNumberFormat="1" applyFont="1" applyFill="1" applyBorder="1" applyAlignment="1">
      <alignment horizontal="center" vertical="center"/>
      <protection/>
    </xf>
    <xf numFmtId="208" fontId="29" fillId="0" borderId="69" xfId="53" applyNumberFormat="1" applyFont="1" applyFill="1" applyBorder="1" applyAlignment="1">
      <alignment horizontal="center"/>
      <protection/>
    </xf>
    <xf numFmtId="0" fontId="16" fillId="0" borderId="69" xfId="53" applyFont="1" applyFill="1" applyBorder="1" applyAlignment="1">
      <alignment horizontal="center" vertical="center"/>
      <protection/>
    </xf>
    <xf numFmtId="0" fontId="24" fillId="0" borderId="69" xfId="53" applyFont="1" applyFill="1" applyBorder="1" applyAlignment="1">
      <alignment horizontal="center" vertical="center"/>
      <protection/>
    </xf>
    <xf numFmtId="0" fontId="1" fillId="0" borderId="69" xfId="53" applyFont="1" applyFill="1" applyBorder="1">
      <alignment/>
      <protection/>
    </xf>
    <xf numFmtId="0" fontId="14" fillId="0" borderId="69" xfId="0" applyFont="1" applyBorder="1" applyAlignment="1">
      <alignment vertical="top" wrapText="1"/>
    </xf>
    <xf numFmtId="0" fontId="16" fillId="0" borderId="69" xfId="55" applyFont="1" applyFill="1" applyBorder="1" applyAlignment="1">
      <alignment horizontal="left" vertical="center" wrapText="1"/>
      <protection/>
    </xf>
    <xf numFmtId="0" fontId="39" fillId="0" borderId="69" xfId="0" applyFont="1" applyBorder="1" applyAlignment="1">
      <alignment horizontal="center" vertical="center"/>
    </xf>
    <xf numFmtId="0" fontId="68" fillId="0" borderId="30" xfId="0" applyFont="1" applyBorder="1" applyAlignment="1">
      <alignment horizontal="center" vertical="center"/>
    </xf>
    <xf numFmtId="0" fontId="16" fillId="33" borderId="17" xfId="54" applyFont="1" applyFill="1" applyBorder="1" applyAlignment="1">
      <alignment horizontal="center" vertical="center"/>
      <protection/>
    </xf>
    <xf numFmtId="0" fontId="37" fillId="0" borderId="27" xfId="0" applyFont="1" applyFill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39" fillId="0" borderId="82" xfId="0" applyFont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/>
    </xf>
    <xf numFmtId="0" fontId="2" fillId="0" borderId="32" xfId="53" applyFont="1" applyFill="1" applyBorder="1" applyAlignment="1">
      <alignment horizontal="center" vertical="top" wrapText="1"/>
      <protection/>
    </xf>
    <xf numFmtId="0" fontId="19" fillId="0" borderId="15" xfId="54" applyFont="1" applyFill="1" applyBorder="1" applyAlignment="1">
      <alignment vertical="top" wrapText="1"/>
      <protection/>
    </xf>
    <xf numFmtId="0" fontId="65" fillId="0" borderId="15" xfId="54" applyFont="1" applyFill="1" applyBorder="1" applyAlignment="1">
      <alignment vertical="top" wrapText="1"/>
      <protection/>
    </xf>
    <xf numFmtId="0" fontId="59" fillId="0" borderId="23" xfId="53" applyFont="1" applyFill="1" applyBorder="1" applyAlignment="1">
      <alignment vertical="top" wrapText="1"/>
      <protection/>
    </xf>
    <xf numFmtId="0" fontId="19" fillId="0" borderId="24" xfId="54" applyFont="1" applyFill="1" applyBorder="1" applyAlignment="1">
      <alignment vertical="top" wrapText="1"/>
      <protection/>
    </xf>
    <xf numFmtId="0" fontId="73" fillId="0" borderId="17" xfId="0" applyFont="1" applyFill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18" fillId="0" borderId="18" xfId="54" applyFont="1" applyFill="1" applyBorder="1" applyAlignment="1">
      <alignment horizontal="left" vertical="center" wrapText="1"/>
      <protection/>
    </xf>
    <xf numFmtId="0" fontId="19" fillId="0" borderId="83" xfId="54" applyFont="1" applyFill="1" applyBorder="1" applyAlignment="1">
      <alignment wrapText="1"/>
      <protection/>
    </xf>
    <xf numFmtId="0" fontId="16" fillId="0" borderId="0" xfId="54" applyFont="1" applyFill="1" applyBorder="1">
      <alignment/>
      <protection/>
    </xf>
    <xf numFmtId="0" fontId="16" fillId="0" borderId="53" xfId="0" applyFont="1" applyFill="1" applyBorder="1" applyAlignment="1">
      <alignment horizontal="left" vertical="center"/>
    </xf>
    <xf numFmtId="0" fontId="16" fillId="0" borderId="55" xfId="54" applyFont="1" applyFill="1" applyBorder="1" applyAlignment="1">
      <alignment horizontal="center" vertical="center"/>
      <protection/>
    </xf>
    <xf numFmtId="209" fontId="16" fillId="0" borderId="25" xfId="54" applyNumberFormat="1" applyFont="1" applyFill="1" applyBorder="1" applyAlignment="1">
      <alignment horizontal="center" vertical="center"/>
      <protection/>
    </xf>
    <xf numFmtId="209" fontId="16" fillId="0" borderId="28" xfId="54" applyNumberFormat="1" applyFont="1" applyFill="1" applyBorder="1" applyAlignment="1">
      <alignment horizontal="center" vertical="center"/>
      <protection/>
    </xf>
    <xf numFmtId="209" fontId="16" fillId="0" borderId="83" xfId="54" applyNumberFormat="1" applyFont="1" applyFill="1" applyBorder="1" applyAlignment="1">
      <alignment horizontal="center" vertical="center"/>
      <protection/>
    </xf>
    <xf numFmtId="0" fontId="46" fillId="0" borderId="33" xfId="53" applyFont="1" applyFill="1" applyBorder="1" applyAlignment="1">
      <alignment horizontal="center" vertical="center"/>
      <protection/>
    </xf>
    <xf numFmtId="0" fontId="24" fillId="0" borderId="34" xfId="53" applyFont="1" applyFill="1" applyBorder="1" applyAlignment="1">
      <alignment horizontal="center" vertical="center"/>
      <protection/>
    </xf>
    <xf numFmtId="0" fontId="25" fillId="0" borderId="41" xfId="53" applyFont="1" applyFill="1" applyBorder="1" applyAlignment="1">
      <alignment horizontal="center"/>
      <protection/>
    </xf>
    <xf numFmtId="0" fontId="37" fillId="0" borderId="23" xfId="0" applyFont="1" applyFill="1" applyBorder="1" applyAlignment="1">
      <alignment horizontal="center"/>
    </xf>
    <xf numFmtId="0" fontId="75" fillId="0" borderId="14" xfId="0" applyFont="1" applyFill="1" applyBorder="1" applyAlignment="1">
      <alignment wrapText="1"/>
    </xf>
    <xf numFmtId="0" fontId="0" fillId="0" borderId="0" xfId="0" applyAlignment="1">
      <alignment horizontal="right"/>
    </xf>
    <xf numFmtId="0" fontId="9" fillId="0" borderId="15" xfId="53" applyFont="1" applyFill="1" applyBorder="1" applyAlignment="1">
      <alignment wrapText="1"/>
      <protection/>
    </xf>
    <xf numFmtId="0" fontId="24" fillId="0" borderId="13" xfId="0" applyFont="1" applyFill="1" applyBorder="1" applyAlignment="1">
      <alignment vertical="top" wrapText="1"/>
    </xf>
    <xf numFmtId="0" fontId="24" fillId="36" borderId="16" xfId="54" applyFont="1" applyFill="1" applyBorder="1" applyAlignment="1">
      <alignment horizontal="center" vertical="center"/>
      <protection/>
    </xf>
    <xf numFmtId="1" fontId="16" fillId="36" borderId="15" xfId="53" applyNumberFormat="1" applyFont="1" applyFill="1" applyBorder="1" applyAlignment="1">
      <alignment horizontal="center" vertical="center"/>
      <protection/>
    </xf>
    <xf numFmtId="1" fontId="21" fillId="0" borderId="0" xfId="53" applyNumberFormat="1" applyFont="1" applyAlignment="1">
      <alignment horizontal="center"/>
      <protection/>
    </xf>
    <xf numFmtId="0" fontId="16" fillId="0" borderId="74" xfId="53" applyFont="1" applyFill="1" applyBorder="1" applyAlignment="1">
      <alignment horizontal="center" vertical="center"/>
      <protection/>
    </xf>
    <xf numFmtId="0" fontId="24" fillId="0" borderId="60" xfId="54" applyFont="1" applyFill="1" applyBorder="1" applyAlignment="1">
      <alignment horizontal="center" vertical="center"/>
      <protection/>
    </xf>
    <xf numFmtId="0" fontId="16" fillId="36" borderId="44" xfId="53" applyFont="1" applyFill="1" applyBorder="1" applyAlignment="1">
      <alignment horizontal="center" vertical="center"/>
      <protection/>
    </xf>
    <xf numFmtId="0" fontId="2" fillId="36" borderId="23" xfId="53" applyFont="1" applyFill="1" applyBorder="1">
      <alignment/>
      <protection/>
    </xf>
    <xf numFmtId="0" fontId="24" fillId="36" borderId="60" xfId="54" applyFont="1" applyFill="1" applyBorder="1" applyAlignment="1">
      <alignment horizontal="center" vertical="center"/>
      <protection/>
    </xf>
    <xf numFmtId="0" fontId="8" fillId="36" borderId="23" xfId="53" applyFont="1" applyFill="1" applyBorder="1">
      <alignment/>
      <protection/>
    </xf>
    <xf numFmtId="0" fontId="11" fillId="0" borderId="55" xfId="54" applyFont="1" applyFill="1" applyBorder="1" applyAlignment="1">
      <alignment horizontal="center" vertical="center" textRotation="90" shrinkToFit="1"/>
      <protection/>
    </xf>
    <xf numFmtId="0" fontId="11" fillId="0" borderId="28" xfId="54" applyFont="1" applyFill="1" applyBorder="1" applyAlignment="1">
      <alignment horizontal="center" vertical="center" textRotation="90" shrinkToFit="1"/>
      <protection/>
    </xf>
    <xf numFmtId="0" fontId="11" fillId="0" borderId="48" xfId="54" applyFont="1" applyFill="1" applyBorder="1" applyAlignment="1">
      <alignment horizontal="center" vertical="center" textRotation="90" shrinkToFit="1"/>
      <protection/>
    </xf>
    <xf numFmtId="0" fontId="11" fillId="0" borderId="27" xfId="54" applyFont="1" applyFill="1" applyBorder="1" applyAlignment="1">
      <alignment horizontal="center" vertical="center" textRotation="90" shrinkToFit="1"/>
      <protection/>
    </xf>
    <xf numFmtId="0" fontId="11" fillId="0" borderId="22" xfId="54" applyFont="1" applyFill="1" applyBorder="1" applyAlignment="1">
      <alignment horizontal="center" vertical="center" textRotation="90" shrinkToFit="1"/>
      <protection/>
    </xf>
    <xf numFmtId="0" fontId="11" fillId="0" borderId="25" xfId="54" applyFont="1" applyFill="1" applyBorder="1" applyAlignment="1">
      <alignment horizontal="center" vertical="center" textRotation="90" shrinkToFit="1"/>
      <protection/>
    </xf>
    <xf numFmtId="0" fontId="1" fillId="0" borderId="12" xfId="53" applyFont="1" applyBorder="1" applyAlignment="1">
      <alignment vertical="center" wrapText="1"/>
      <protection/>
    </xf>
    <xf numFmtId="0" fontId="1" fillId="0" borderId="12" xfId="53" applyBorder="1" applyAlignment="1">
      <alignment wrapText="1"/>
      <protection/>
    </xf>
    <xf numFmtId="0" fontId="24" fillId="0" borderId="13" xfId="53" applyFont="1" applyFill="1" applyBorder="1" applyAlignment="1">
      <alignment horizontal="center" vertical="center"/>
      <protection/>
    </xf>
    <xf numFmtId="0" fontId="1" fillId="0" borderId="23" xfId="53" applyFont="1" applyFill="1" applyBorder="1" applyAlignment="1">
      <alignment vertical="top" wrapText="1"/>
      <protection/>
    </xf>
    <xf numFmtId="0" fontId="16" fillId="0" borderId="23" xfId="53" applyFont="1" applyFill="1" applyBorder="1" applyAlignment="1">
      <alignment horizontal="center" vertical="center"/>
      <protection/>
    </xf>
    <xf numFmtId="0" fontId="20" fillId="0" borderId="31" xfId="53" applyFont="1" applyFill="1" applyBorder="1" applyAlignment="1">
      <alignment horizontal="center" vertical="center"/>
      <protection/>
    </xf>
    <xf numFmtId="0" fontId="20" fillId="0" borderId="42" xfId="53" applyFont="1" applyFill="1" applyBorder="1" applyAlignment="1">
      <alignment horizontal="center" vertical="center"/>
      <protection/>
    </xf>
    <xf numFmtId="0" fontId="38" fillId="0" borderId="42" xfId="53" applyFont="1" applyFill="1" applyBorder="1" applyAlignment="1">
      <alignment horizontal="center" vertical="center"/>
      <protection/>
    </xf>
    <xf numFmtId="0" fontId="38" fillId="0" borderId="16" xfId="53" applyFont="1" applyFill="1" applyBorder="1" applyAlignment="1">
      <alignment horizontal="center" vertical="center"/>
      <protection/>
    </xf>
    <xf numFmtId="0" fontId="20" fillId="0" borderId="56" xfId="53" applyFont="1" applyFill="1" applyBorder="1" applyAlignment="1">
      <alignment horizontal="center" vertical="center"/>
      <protection/>
    </xf>
    <xf numFmtId="0" fontId="20" fillId="0" borderId="63" xfId="53" applyFont="1" applyFill="1" applyBorder="1" applyAlignment="1">
      <alignment horizontal="center" vertical="center"/>
      <protection/>
    </xf>
    <xf numFmtId="0" fontId="24" fillId="0" borderId="42" xfId="53" applyFont="1" applyFill="1" applyBorder="1" applyAlignment="1">
      <alignment horizontal="center" vertical="center"/>
      <protection/>
    </xf>
    <xf numFmtId="0" fontId="7" fillId="0" borderId="84" xfId="53" applyFont="1" applyFill="1" applyBorder="1" applyAlignment="1">
      <alignment horizontal="center"/>
      <protection/>
    </xf>
    <xf numFmtId="0" fontId="14" fillId="0" borderId="14" xfId="54" applyFont="1" applyFill="1" applyBorder="1" applyAlignment="1">
      <alignment horizontal="left" vertical="center" wrapText="1"/>
      <protection/>
    </xf>
    <xf numFmtId="0" fontId="14" fillId="0" borderId="14" xfId="54" applyFont="1" applyFill="1" applyBorder="1" applyAlignment="1">
      <alignment wrapText="1"/>
      <protection/>
    </xf>
    <xf numFmtId="0" fontId="37" fillId="0" borderId="29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7" fillId="0" borderId="78" xfId="0" applyFont="1" applyFill="1" applyBorder="1" applyAlignment="1">
      <alignment horizontal="center" vertical="center"/>
    </xf>
    <xf numFmtId="0" fontId="14" fillId="0" borderId="17" xfId="54" applyFont="1" applyFill="1" applyBorder="1" applyAlignment="1">
      <alignment wrapText="1"/>
      <protection/>
    </xf>
    <xf numFmtId="0" fontId="37" fillId="0" borderId="66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 wrapText="1"/>
    </xf>
    <xf numFmtId="0" fontId="21" fillId="0" borderId="14" xfId="53" applyFont="1" applyFill="1" applyBorder="1" applyAlignment="1">
      <alignment horizontal="center" vertical="center"/>
      <protection/>
    </xf>
    <xf numFmtId="0" fontId="21" fillId="0" borderId="15" xfId="53" applyFont="1" applyFill="1" applyBorder="1" applyAlignment="1">
      <alignment horizontal="center" vertical="center"/>
      <protection/>
    </xf>
    <xf numFmtId="0" fontId="21" fillId="0" borderId="43" xfId="53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center"/>
    </xf>
    <xf numFmtId="0" fontId="12" fillId="0" borderId="48" xfId="54" applyFont="1" applyFill="1" applyBorder="1" applyAlignment="1">
      <alignment horizontal="center" vertical="center" textRotation="90" shrinkToFit="1"/>
      <protection/>
    </xf>
    <xf numFmtId="0" fontId="15" fillId="0" borderId="80" xfId="0" applyFont="1" applyBorder="1" applyAlignment="1">
      <alignment horizontal="center" vertical="center"/>
    </xf>
    <xf numFmtId="0" fontId="16" fillId="0" borderId="69" xfId="54" applyFont="1" applyFill="1" applyBorder="1" applyAlignment="1">
      <alignment horizontal="center" vertical="center"/>
      <protection/>
    </xf>
    <xf numFmtId="0" fontId="56" fillId="0" borderId="59" xfId="0" applyFont="1" applyBorder="1" applyAlignment="1">
      <alignment vertical="top" wrapText="1"/>
    </xf>
    <xf numFmtId="0" fontId="26" fillId="0" borderId="0" xfId="53" applyFont="1" applyFill="1" applyBorder="1" applyAlignment="1">
      <alignment horizontal="center" vertical="center"/>
      <protection/>
    </xf>
    <xf numFmtId="0" fontId="62" fillId="0" borderId="0" xfId="53" applyFont="1" applyFill="1" applyBorder="1">
      <alignment/>
      <protection/>
    </xf>
    <xf numFmtId="0" fontId="32" fillId="0" borderId="20" xfId="53" applyFont="1" applyFill="1" applyBorder="1" applyAlignment="1">
      <alignment horizontal="center" vertical="center"/>
      <protection/>
    </xf>
    <xf numFmtId="0" fontId="29" fillId="0" borderId="67" xfId="54" applyFont="1" applyFill="1" applyBorder="1" applyAlignment="1">
      <alignment horizontal="center" vertical="center"/>
      <protection/>
    </xf>
    <xf numFmtId="0" fontId="29" fillId="0" borderId="18" xfId="54" applyFont="1" applyFill="1" applyBorder="1" applyAlignment="1">
      <alignment horizontal="center" vertical="center"/>
      <protection/>
    </xf>
    <xf numFmtId="0" fontId="29" fillId="0" borderId="15" xfId="54" applyFont="1" applyFill="1" applyBorder="1" applyAlignment="1">
      <alignment horizontal="center" vertical="center"/>
      <protection/>
    </xf>
    <xf numFmtId="0" fontId="29" fillId="0" borderId="80" xfId="54" applyFont="1" applyFill="1" applyBorder="1" applyAlignment="1">
      <alignment horizontal="center" vertical="center"/>
      <protection/>
    </xf>
    <xf numFmtId="0" fontId="29" fillId="0" borderId="40" xfId="54" applyFont="1" applyFill="1" applyBorder="1" applyAlignment="1">
      <alignment horizontal="center" vertical="center"/>
      <protection/>
    </xf>
    <xf numFmtId="0" fontId="29" fillId="0" borderId="12" xfId="54" applyFont="1" applyFill="1" applyBorder="1" applyAlignment="1">
      <alignment horizontal="center" vertical="center"/>
      <protection/>
    </xf>
    <xf numFmtId="0" fontId="29" fillId="0" borderId="66" xfId="54" applyFont="1" applyFill="1" applyBorder="1" applyAlignment="1">
      <alignment horizontal="center" vertical="center"/>
      <protection/>
    </xf>
    <xf numFmtId="0" fontId="29" fillId="0" borderId="17" xfId="54" applyFont="1" applyFill="1" applyBorder="1" applyAlignment="1">
      <alignment horizontal="center" vertical="center"/>
      <protection/>
    </xf>
    <xf numFmtId="0" fontId="29" fillId="0" borderId="31" xfId="54" applyFont="1" applyFill="1" applyBorder="1" applyAlignment="1">
      <alignment horizontal="center" vertical="center"/>
      <protection/>
    </xf>
    <xf numFmtId="0" fontId="29" fillId="0" borderId="16" xfId="54" applyFont="1" applyFill="1" applyBorder="1" applyAlignment="1">
      <alignment horizontal="center" vertical="center"/>
      <protection/>
    </xf>
    <xf numFmtId="0" fontId="29" fillId="0" borderId="11" xfId="54" applyFont="1" applyFill="1" applyBorder="1" applyAlignment="1">
      <alignment horizontal="center" vertical="center" wrapText="1"/>
      <protection/>
    </xf>
    <xf numFmtId="0" fontId="29" fillId="0" borderId="11" xfId="54" applyFont="1" applyFill="1" applyBorder="1" applyAlignment="1">
      <alignment horizontal="center" vertical="center"/>
      <protection/>
    </xf>
    <xf numFmtId="0" fontId="29" fillId="0" borderId="42" xfId="54" applyFont="1" applyFill="1" applyBorder="1" applyAlignment="1">
      <alignment horizontal="center" vertical="center"/>
      <protection/>
    </xf>
    <xf numFmtId="0" fontId="21" fillId="0" borderId="31" xfId="54" applyFont="1" applyFill="1" applyBorder="1" applyAlignment="1">
      <alignment horizontal="center" vertical="center"/>
      <protection/>
    </xf>
    <xf numFmtId="0" fontId="21" fillId="0" borderId="14" xfId="54" applyFont="1" applyFill="1" applyBorder="1" applyAlignment="1">
      <alignment horizontal="center" vertical="center"/>
      <protection/>
    </xf>
    <xf numFmtId="0" fontId="21" fillId="0" borderId="16" xfId="54" applyFont="1" applyFill="1" applyBorder="1" applyAlignment="1">
      <alignment horizontal="center" vertical="center"/>
      <protection/>
    </xf>
    <xf numFmtId="0" fontId="21" fillId="0" borderId="15" xfId="54" applyFont="1" applyFill="1" applyBorder="1" applyAlignment="1">
      <alignment horizontal="center" vertical="center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42" xfId="54" applyFont="1" applyFill="1" applyBorder="1" applyAlignment="1">
      <alignment horizontal="center" vertical="center"/>
      <protection/>
    </xf>
    <xf numFmtId="0" fontId="21" fillId="0" borderId="17" xfId="54" applyFont="1" applyFill="1" applyBorder="1" applyAlignment="1">
      <alignment horizontal="center" vertical="center"/>
      <protection/>
    </xf>
    <xf numFmtId="0" fontId="21" fillId="0" borderId="35" xfId="53" applyFont="1" applyFill="1" applyBorder="1" applyAlignment="1">
      <alignment horizontal="center" vertical="center"/>
      <protection/>
    </xf>
    <xf numFmtId="0" fontId="29" fillId="0" borderId="22" xfId="54" applyFont="1" applyFill="1" applyBorder="1" applyAlignment="1">
      <alignment horizontal="center" vertical="center"/>
      <protection/>
    </xf>
    <xf numFmtId="0" fontId="21" fillId="0" borderId="48" xfId="53" applyFont="1" applyFill="1" applyBorder="1" applyAlignment="1">
      <alignment horizontal="center" vertical="center"/>
      <protection/>
    </xf>
    <xf numFmtId="0" fontId="21" fillId="0" borderId="29" xfId="54" applyFont="1" applyFill="1" applyBorder="1" applyAlignment="1">
      <alignment horizontal="center" vertical="center"/>
      <protection/>
    </xf>
    <xf numFmtId="0" fontId="21" fillId="0" borderId="47" xfId="53" applyFont="1" applyFill="1" applyBorder="1" applyAlignment="1">
      <alignment horizontal="center" vertical="center"/>
      <protection/>
    </xf>
    <xf numFmtId="0" fontId="21" fillId="0" borderId="29" xfId="53" applyFont="1" applyFill="1" applyBorder="1" applyAlignment="1">
      <alignment horizontal="center" vertical="center"/>
      <protection/>
    </xf>
    <xf numFmtId="0" fontId="21" fillId="0" borderId="22" xfId="53" applyFont="1" applyFill="1" applyBorder="1" applyAlignment="1">
      <alignment horizontal="center" vertical="center"/>
      <protection/>
    </xf>
    <xf numFmtId="0" fontId="21" fillId="0" borderId="27" xfId="53" applyFont="1" applyFill="1" applyBorder="1" applyAlignment="1">
      <alignment horizontal="center" vertical="center"/>
      <protection/>
    </xf>
    <xf numFmtId="0" fontId="16" fillId="0" borderId="83" xfId="53" applyFont="1" applyFill="1" applyBorder="1" applyAlignment="1">
      <alignment horizontal="center" vertical="center"/>
      <protection/>
    </xf>
    <xf numFmtId="0" fontId="54" fillId="0" borderId="69" xfId="54" applyFont="1" applyFill="1" applyBorder="1" applyAlignment="1">
      <alignment horizontal="left" vertical="top" wrapText="1"/>
      <protection/>
    </xf>
    <xf numFmtId="0" fontId="56" fillId="0" borderId="69" xfId="0" applyFont="1" applyFill="1" applyBorder="1" applyAlignment="1">
      <alignment horizontal="left"/>
    </xf>
    <xf numFmtId="0" fontId="58" fillId="0" borderId="69" xfId="0" applyFont="1" applyFill="1" applyBorder="1" applyAlignment="1">
      <alignment horizontal="center" vertical="center"/>
    </xf>
    <xf numFmtId="0" fontId="58" fillId="0" borderId="70" xfId="0" applyFont="1" applyFill="1" applyBorder="1" applyAlignment="1">
      <alignment horizontal="left"/>
    </xf>
    <xf numFmtId="0" fontId="24" fillId="0" borderId="84" xfId="0" applyFont="1" applyFill="1" applyBorder="1" applyAlignment="1">
      <alignment vertical="top" wrapText="1"/>
    </xf>
    <xf numFmtId="0" fontId="16" fillId="0" borderId="14" xfId="54" applyFont="1" applyFill="1" applyBorder="1" applyAlignment="1">
      <alignment vertical="top" wrapText="1"/>
      <protection/>
    </xf>
    <xf numFmtId="0" fontId="21" fillId="0" borderId="84" xfId="54" applyFont="1" applyFill="1" applyBorder="1" applyAlignment="1">
      <alignment horizontal="center" vertical="center"/>
      <protection/>
    </xf>
    <xf numFmtId="0" fontId="21" fillId="0" borderId="24" xfId="54" applyFont="1" applyFill="1" applyBorder="1" applyAlignment="1">
      <alignment horizontal="center" vertical="center"/>
      <protection/>
    </xf>
    <xf numFmtId="0" fontId="21" fillId="0" borderId="22" xfId="54" applyFont="1" applyFill="1" applyBorder="1" applyAlignment="1">
      <alignment horizontal="center" vertical="center"/>
      <protection/>
    </xf>
    <xf numFmtId="0" fontId="21" fillId="0" borderId="47" xfId="54" applyFont="1" applyFill="1" applyBorder="1" applyAlignment="1">
      <alignment horizontal="center" vertical="center"/>
      <protection/>
    </xf>
    <xf numFmtId="0" fontId="32" fillId="0" borderId="30" xfId="53" applyFont="1" applyFill="1" applyBorder="1" applyAlignment="1">
      <alignment horizontal="center" vertical="center"/>
      <protection/>
    </xf>
    <xf numFmtId="0" fontId="32" fillId="0" borderId="29" xfId="53" applyFont="1" applyFill="1" applyBorder="1" applyAlignment="1">
      <alignment horizontal="center" vertical="center"/>
      <protection/>
    </xf>
    <xf numFmtId="0" fontId="21" fillId="0" borderId="28" xfId="53" applyFont="1" applyFill="1" applyBorder="1" applyAlignment="1">
      <alignment horizontal="center" vertical="center"/>
      <protection/>
    </xf>
    <xf numFmtId="0" fontId="21" fillId="0" borderId="25" xfId="53" applyFont="1" applyFill="1" applyBorder="1" applyAlignment="1">
      <alignment horizontal="center" vertical="center"/>
      <protection/>
    </xf>
    <xf numFmtId="0" fontId="40" fillId="0" borderId="29" xfId="54" applyFont="1" applyFill="1" applyBorder="1" applyAlignment="1">
      <alignment horizontal="center" vertical="center"/>
      <protection/>
    </xf>
    <xf numFmtId="0" fontId="40" fillId="0" borderId="14" xfId="54" applyFont="1" applyFill="1" applyBorder="1" applyAlignment="1">
      <alignment horizontal="center" vertical="center"/>
      <protection/>
    </xf>
    <xf numFmtId="0" fontId="40" fillId="0" borderId="11" xfId="54" applyFont="1" applyFill="1" applyBorder="1" applyAlignment="1">
      <alignment horizontal="center" vertical="center"/>
      <protection/>
    </xf>
    <xf numFmtId="0" fontId="40" fillId="0" borderId="15" xfId="54" applyFont="1" applyFill="1" applyBorder="1" applyAlignment="1">
      <alignment horizontal="center" vertical="center"/>
      <protection/>
    </xf>
    <xf numFmtId="0" fontId="40" fillId="0" borderId="25" xfId="54" applyFont="1" applyFill="1" applyBorder="1" applyAlignment="1">
      <alignment horizontal="center" vertical="center"/>
      <protection/>
    </xf>
    <xf numFmtId="0" fontId="40" fillId="0" borderId="17" xfId="54" applyFont="1" applyFill="1" applyBorder="1" applyAlignment="1">
      <alignment horizontal="center" vertical="center"/>
      <protection/>
    </xf>
    <xf numFmtId="0" fontId="21" fillId="0" borderId="25" xfId="54" applyFont="1" applyFill="1" applyBorder="1" applyAlignment="1">
      <alignment horizontal="center" vertical="center"/>
      <protection/>
    </xf>
    <xf numFmtId="0" fontId="41" fillId="0" borderId="11" xfId="54" applyFont="1" applyFill="1" applyBorder="1" applyAlignment="1">
      <alignment horizontal="center" vertical="center"/>
      <protection/>
    </xf>
    <xf numFmtId="0" fontId="32" fillId="0" borderId="13" xfId="53" applyFont="1" applyFill="1" applyBorder="1" applyAlignment="1">
      <alignment horizontal="center" vertical="center"/>
      <protection/>
    </xf>
    <xf numFmtId="0" fontId="21" fillId="0" borderId="61" xfId="53" applyFont="1" applyFill="1" applyBorder="1" applyAlignment="1">
      <alignment horizontal="center" vertical="center"/>
      <protection/>
    </xf>
    <xf numFmtId="0" fontId="21" fillId="0" borderId="62" xfId="53" applyFont="1" applyFill="1" applyBorder="1" applyAlignment="1">
      <alignment horizontal="center" vertical="center"/>
      <protection/>
    </xf>
    <xf numFmtId="0" fontId="21" fillId="0" borderId="27" xfId="53" applyFont="1" applyFill="1" applyBorder="1" applyAlignment="1">
      <alignment horizontal="right" vertical="center"/>
      <protection/>
    </xf>
    <xf numFmtId="0" fontId="76" fillId="0" borderId="29" xfId="53" applyFont="1" applyFill="1" applyBorder="1" applyAlignment="1">
      <alignment horizontal="center" vertical="center"/>
      <protection/>
    </xf>
    <xf numFmtId="0" fontId="76" fillId="0" borderId="30" xfId="53" applyFont="1" applyFill="1" applyBorder="1" applyAlignment="1">
      <alignment horizontal="center" vertical="center"/>
      <protection/>
    </xf>
    <xf numFmtId="0" fontId="40" fillId="0" borderId="35" xfId="53" applyFont="1" applyFill="1" applyBorder="1" applyAlignment="1">
      <alignment horizontal="center" vertical="center"/>
      <protection/>
    </xf>
    <xf numFmtId="0" fontId="40" fillId="0" borderId="21" xfId="53" applyFont="1" applyFill="1" applyBorder="1" applyAlignment="1">
      <alignment horizontal="center" vertical="center"/>
      <protection/>
    </xf>
    <xf numFmtId="0" fontId="40" fillId="0" borderId="11" xfId="53" applyFont="1" applyFill="1" applyBorder="1" applyAlignment="1">
      <alignment horizontal="center" vertical="center"/>
      <protection/>
    </xf>
    <xf numFmtId="0" fontId="40" fillId="0" borderId="10" xfId="53" applyFont="1" applyFill="1" applyBorder="1" applyAlignment="1">
      <alignment horizontal="center" vertical="center"/>
      <protection/>
    </xf>
    <xf numFmtId="0" fontId="76" fillId="0" borderId="11" xfId="53" applyFont="1" applyFill="1" applyBorder="1" applyAlignment="1">
      <alignment horizontal="center" vertical="center"/>
      <protection/>
    </xf>
    <xf numFmtId="0" fontId="76" fillId="0" borderId="10" xfId="53" applyFont="1" applyFill="1" applyBorder="1" applyAlignment="1">
      <alignment horizontal="right" vertical="center"/>
      <protection/>
    </xf>
    <xf numFmtId="0" fontId="76" fillId="0" borderId="10" xfId="53" applyFont="1" applyFill="1" applyBorder="1" applyAlignment="1">
      <alignment horizontal="center" vertical="center"/>
      <protection/>
    </xf>
    <xf numFmtId="0" fontId="76" fillId="0" borderId="21" xfId="53" applyFont="1" applyFill="1" applyBorder="1" applyAlignment="1">
      <alignment horizontal="center" vertical="center"/>
      <protection/>
    </xf>
    <xf numFmtId="0" fontId="40" fillId="0" borderId="13" xfId="53" applyFont="1" applyFill="1" applyBorder="1" applyAlignment="1">
      <alignment horizontal="center" vertical="center"/>
      <protection/>
    </xf>
    <xf numFmtId="0" fontId="40" fillId="0" borderId="11" xfId="54" applyNumberFormat="1" applyFont="1" applyFill="1" applyBorder="1" applyAlignment="1">
      <alignment horizontal="center" vertical="center"/>
      <protection/>
    </xf>
    <xf numFmtId="0" fontId="40" fillId="0" borderId="10" xfId="54" applyNumberFormat="1" applyFont="1" applyFill="1" applyBorder="1" applyAlignment="1">
      <alignment horizontal="center" vertical="center"/>
      <protection/>
    </xf>
    <xf numFmtId="0" fontId="40" fillId="0" borderId="20" xfId="54" applyFont="1" applyFill="1" applyBorder="1" applyAlignment="1">
      <alignment horizontal="center" vertical="center"/>
      <protection/>
    </xf>
    <xf numFmtId="0" fontId="76" fillId="0" borderId="20" xfId="54" applyFont="1" applyFill="1" applyBorder="1" applyAlignment="1">
      <alignment horizontal="center" vertical="center"/>
      <protection/>
    </xf>
    <xf numFmtId="0" fontId="76" fillId="0" borderId="35" xfId="53" applyFont="1" applyFill="1" applyBorder="1" applyAlignment="1">
      <alignment horizontal="center" vertical="center"/>
      <protection/>
    </xf>
    <xf numFmtId="0" fontId="76" fillId="0" borderId="20" xfId="53" applyFont="1" applyFill="1" applyBorder="1" applyAlignment="1">
      <alignment horizontal="center" vertical="center"/>
      <protection/>
    </xf>
    <xf numFmtId="0" fontId="32" fillId="0" borderId="29" xfId="54" applyNumberFormat="1" applyFont="1" applyFill="1" applyBorder="1" applyAlignment="1">
      <alignment horizontal="center" vertical="center"/>
      <protection/>
    </xf>
    <xf numFmtId="0" fontId="32" fillId="0" borderId="22" xfId="54" applyFont="1" applyFill="1" applyBorder="1" applyAlignment="1">
      <alignment horizontal="center" vertical="center"/>
      <protection/>
    </xf>
    <xf numFmtId="0" fontId="32" fillId="0" borderId="48" xfId="53" applyFont="1" applyFill="1" applyBorder="1" applyAlignment="1">
      <alignment horizontal="center" vertical="center"/>
      <protection/>
    </xf>
    <xf numFmtId="0" fontId="32" fillId="0" borderId="27" xfId="53" applyFont="1" applyFill="1" applyBorder="1" applyAlignment="1">
      <alignment horizontal="center" vertical="center"/>
      <protection/>
    </xf>
    <xf numFmtId="0" fontId="32" fillId="0" borderId="22" xfId="53" applyFont="1" applyFill="1" applyBorder="1" applyAlignment="1">
      <alignment horizontal="center" vertical="center"/>
      <protection/>
    </xf>
    <xf numFmtId="0" fontId="21" fillId="0" borderId="22" xfId="54" applyNumberFormat="1" applyFont="1" applyFill="1" applyBorder="1" applyAlignment="1">
      <alignment horizontal="center" vertical="center"/>
      <protection/>
    </xf>
    <xf numFmtId="0" fontId="10" fillId="0" borderId="59" xfId="0" applyFont="1" applyBorder="1" applyAlignment="1">
      <alignment vertical="top" wrapText="1"/>
    </xf>
    <xf numFmtId="0" fontId="26" fillId="0" borderId="59" xfId="54" applyNumberFormat="1" applyFont="1" applyFill="1" applyBorder="1" applyAlignment="1">
      <alignment horizontal="center" vertical="center"/>
      <protection/>
    </xf>
    <xf numFmtId="0" fontId="32" fillId="0" borderId="35" xfId="53" applyFont="1" applyFill="1" applyBorder="1" applyAlignment="1">
      <alignment horizontal="center" vertical="center"/>
      <protection/>
    </xf>
    <xf numFmtId="0" fontId="56" fillId="0" borderId="0" xfId="0" applyFont="1" applyFill="1" applyBorder="1" applyAlignment="1">
      <alignment horizontal="left"/>
    </xf>
    <xf numFmtId="0" fontId="21" fillId="0" borderId="67" xfId="54" applyFont="1" applyFill="1" applyBorder="1" applyAlignment="1">
      <alignment horizontal="center" vertical="center"/>
      <protection/>
    </xf>
    <xf numFmtId="0" fontId="21" fillId="0" borderId="20" xfId="53" applyFont="1" applyFill="1" applyBorder="1" applyAlignment="1">
      <alignment horizontal="center" vertical="center"/>
      <protection/>
    </xf>
    <xf numFmtId="0" fontId="21" fillId="0" borderId="27" xfId="54" applyNumberFormat="1" applyFont="1" applyFill="1" applyBorder="1" applyAlignment="1">
      <alignment horizontal="center" vertical="center"/>
      <protection/>
    </xf>
    <xf numFmtId="0" fontId="14" fillId="0" borderId="34" xfId="0" applyFont="1" applyFill="1" applyBorder="1" applyAlignment="1">
      <alignment vertical="top" wrapText="1"/>
    </xf>
    <xf numFmtId="1" fontId="24" fillId="0" borderId="0" xfId="53" applyNumberFormat="1" applyFont="1" applyBorder="1" applyAlignment="1">
      <alignment horizontal="center"/>
      <protection/>
    </xf>
    <xf numFmtId="0" fontId="16" fillId="0" borderId="0" xfId="54" applyNumberFormat="1" applyFont="1" applyFill="1" applyBorder="1" applyAlignment="1">
      <alignment horizontal="center" vertical="center"/>
      <protection/>
    </xf>
    <xf numFmtId="0" fontId="0" fillId="0" borderId="27" xfId="0" applyFill="1" applyBorder="1" applyAlignment="1">
      <alignment horizontal="center" vertical="center"/>
    </xf>
    <xf numFmtId="0" fontId="14" fillId="0" borderId="79" xfId="0" applyFont="1" applyFill="1" applyBorder="1" applyAlignment="1">
      <alignment horizontal="left" vertical="center" wrapText="1"/>
    </xf>
    <xf numFmtId="0" fontId="16" fillId="0" borderId="17" xfId="54" applyFont="1" applyFill="1" applyBorder="1" applyAlignment="1">
      <alignment vertical="top" wrapText="1"/>
      <protection/>
    </xf>
    <xf numFmtId="0" fontId="29" fillId="0" borderId="49" xfId="54" applyFont="1" applyFill="1" applyBorder="1" applyAlignment="1">
      <alignment horizontal="center" vertical="center"/>
      <protection/>
    </xf>
    <xf numFmtId="0" fontId="60" fillId="0" borderId="22" xfId="54" applyFont="1" applyFill="1" applyBorder="1" applyAlignment="1">
      <alignment horizontal="center" vertical="center"/>
      <protection/>
    </xf>
    <xf numFmtId="0" fontId="26" fillId="0" borderId="48" xfId="53" applyFont="1" applyFill="1" applyBorder="1" applyAlignment="1">
      <alignment horizontal="center" vertical="center"/>
      <protection/>
    </xf>
    <xf numFmtId="0" fontId="26" fillId="0" borderId="27" xfId="53" applyFont="1" applyFill="1" applyBorder="1" applyAlignment="1">
      <alignment horizontal="center" vertical="center"/>
      <protection/>
    </xf>
    <xf numFmtId="0" fontId="26" fillId="0" borderId="22" xfId="53" applyFont="1" applyFill="1" applyBorder="1" applyAlignment="1">
      <alignment horizontal="center" vertical="center"/>
      <protection/>
    </xf>
    <xf numFmtId="0" fontId="1" fillId="0" borderId="46" xfId="53" applyFont="1" applyFill="1" applyBorder="1">
      <alignment/>
      <protection/>
    </xf>
    <xf numFmtId="0" fontId="24" fillId="0" borderId="22" xfId="54" applyFont="1" applyFill="1" applyBorder="1" applyAlignment="1">
      <alignment horizontal="center" vertical="center"/>
      <protection/>
    </xf>
    <xf numFmtId="0" fontId="16" fillId="0" borderId="48" xfId="53" applyFont="1" applyFill="1" applyBorder="1" applyAlignment="1">
      <alignment horizontal="center" vertical="center"/>
      <protection/>
    </xf>
    <xf numFmtId="0" fontId="60" fillId="0" borderId="22" xfId="54" applyNumberFormat="1" applyFont="1" applyFill="1" applyBorder="1" applyAlignment="1">
      <alignment horizontal="center" vertical="center"/>
      <protection/>
    </xf>
    <xf numFmtId="0" fontId="60" fillId="0" borderId="27" xfId="54" applyNumberFormat="1" applyFont="1" applyFill="1" applyBorder="1" applyAlignment="1">
      <alignment horizontal="center" vertical="center"/>
      <protection/>
    </xf>
    <xf numFmtId="0" fontId="15" fillId="0" borderId="14" xfId="54" applyFont="1" applyFill="1" applyBorder="1" applyAlignment="1">
      <alignment horizontal="left" vertical="center" wrapText="1"/>
      <protection/>
    </xf>
    <xf numFmtId="0" fontId="15" fillId="0" borderId="23" xfId="54" applyFont="1" applyFill="1" applyBorder="1" applyAlignment="1">
      <alignment horizontal="left" vertical="center" wrapText="1"/>
      <protection/>
    </xf>
    <xf numFmtId="0" fontId="24" fillId="0" borderId="18" xfId="55" applyFont="1" applyFill="1" applyBorder="1" applyAlignment="1">
      <alignment horizontal="left" vertical="center" wrapText="1"/>
      <protection/>
    </xf>
    <xf numFmtId="0" fontId="32" fillId="0" borderId="31" xfId="53" applyFont="1" applyFill="1" applyBorder="1" applyAlignment="1">
      <alignment horizontal="center" vertical="center"/>
      <protection/>
    </xf>
    <xf numFmtId="0" fontId="76" fillId="0" borderId="31" xfId="53" applyFont="1" applyFill="1" applyBorder="1" applyAlignment="1">
      <alignment horizontal="center" vertical="center"/>
      <protection/>
    </xf>
    <xf numFmtId="0" fontId="61" fillId="0" borderId="31" xfId="53" applyFont="1" applyFill="1" applyBorder="1" applyAlignment="1">
      <alignment horizontal="center" vertical="center"/>
      <protection/>
    </xf>
    <xf numFmtId="0" fontId="61" fillId="0" borderId="42" xfId="53" applyFont="1" applyFill="1" applyBorder="1" applyAlignment="1">
      <alignment horizontal="center" vertical="center"/>
      <protection/>
    </xf>
    <xf numFmtId="0" fontId="20" fillId="0" borderId="49" xfId="53" applyFont="1" applyFill="1" applyBorder="1" applyAlignment="1">
      <alignment horizontal="center" vertical="center"/>
      <protection/>
    </xf>
    <xf numFmtId="0" fontId="20" fillId="0" borderId="16" xfId="53" applyFont="1" applyFill="1" applyBorder="1" applyAlignment="1">
      <alignment horizontal="center" vertical="center"/>
      <protection/>
    </xf>
    <xf numFmtId="0" fontId="20" fillId="0" borderId="56" xfId="53" applyFont="1" applyFill="1" applyBorder="1" applyAlignment="1">
      <alignment horizontal="center" vertical="center"/>
      <protection/>
    </xf>
    <xf numFmtId="0" fontId="20" fillId="0" borderId="49" xfId="53" applyFont="1" applyFill="1" applyBorder="1" applyAlignment="1">
      <alignment horizontal="center" vertical="center"/>
      <protection/>
    </xf>
    <xf numFmtId="0" fontId="58" fillId="0" borderId="31" xfId="0" applyFont="1" applyFill="1" applyBorder="1" applyAlignment="1">
      <alignment horizontal="left"/>
    </xf>
    <xf numFmtId="0" fontId="20" fillId="0" borderId="82" xfId="53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20" fillId="0" borderId="64" xfId="53" applyFont="1" applyFill="1" applyBorder="1" applyAlignment="1">
      <alignment horizontal="center" vertical="center"/>
      <protection/>
    </xf>
    <xf numFmtId="0" fontId="0" fillId="0" borderId="50" xfId="0" applyFont="1" applyBorder="1" applyAlignment="1">
      <alignment/>
    </xf>
    <xf numFmtId="0" fontId="14" fillId="0" borderId="52" xfId="0" applyFont="1" applyFill="1" applyBorder="1" applyAlignment="1">
      <alignment vertical="top" wrapText="1"/>
    </xf>
    <xf numFmtId="0" fontId="24" fillId="0" borderId="24" xfId="54" applyFont="1" applyFill="1" applyBorder="1" applyAlignment="1">
      <alignment horizontal="center" vertical="center"/>
      <protection/>
    </xf>
    <xf numFmtId="0" fontId="16" fillId="0" borderId="43" xfId="55" applyFont="1" applyFill="1" applyBorder="1" applyAlignment="1">
      <alignment horizontal="center" vertical="center" wrapText="1"/>
      <protection/>
    </xf>
    <xf numFmtId="0" fontId="16" fillId="0" borderId="15" xfId="55" applyFont="1" applyFill="1" applyBorder="1" applyAlignment="1">
      <alignment horizontal="center" vertical="center" wrapText="1"/>
      <protection/>
    </xf>
    <xf numFmtId="0" fontId="14" fillId="0" borderId="17" xfId="54" applyFont="1" applyFill="1" applyBorder="1" applyAlignment="1">
      <alignment horizontal="center" vertical="top" wrapText="1"/>
      <protection/>
    </xf>
    <xf numFmtId="0" fontId="15" fillId="0" borderId="0" xfId="54" applyFont="1" applyFill="1" applyBorder="1" applyAlignment="1">
      <alignment horizontal="center" vertical="top" wrapText="1"/>
      <protection/>
    </xf>
    <xf numFmtId="0" fontId="14" fillId="0" borderId="59" xfId="0" applyFont="1" applyFill="1" applyBorder="1" applyAlignment="1">
      <alignment horizontal="center" wrapText="1"/>
    </xf>
    <xf numFmtId="0" fontId="15" fillId="0" borderId="59" xfId="0" applyFont="1" applyFill="1" applyBorder="1" applyAlignment="1">
      <alignment horizontal="center" wrapText="1"/>
    </xf>
    <xf numFmtId="0" fontId="24" fillId="0" borderId="75" xfId="54" applyFont="1" applyFill="1" applyBorder="1" applyAlignment="1">
      <alignment horizontal="center" vertical="center"/>
      <protection/>
    </xf>
    <xf numFmtId="0" fontId="14" fillId="0" borderId="53" xfId="0" applyFont="1" applyFill="1" applyBorder="1" applyAlignment="1">
      <alignment vertical="top" wrapText="1"/>
    </xf>
    <xf numFmtId="0" fontId="16" fillId="0" borderId="53" xfId="55" applyFont="1" applyFill="1" applyBorder="1" applyAlignment="1">
      <alignment horizontal="left" vertical="center" wrapText="1"/>
      <protection/>
    </xf>
    <xf numFmtId="0" fontId="16" fillId="0" borderId="53" xfId="55" applyFont="1" applyFill="1" applyBorder="1" applyAlignment="1">
      <alignment horizontal="center" vertical="center" wrapText="1"/>
      <protection/>
    </xf>
    <xf numFmtId="0" fontId="14" fillId="0" borderId="53" xfId="54" applyFont="1" applyFill="1" applyBorder="1" applyAlignment="1">
      <alignment wrapText="1"/>
      <protection/>
    </xf>
    <xf numFmtId="0" fontId="24" fillId="0" borderId="69" xfId="54" applyFont="1" applyFill="1" applyBorder="1" applyAlignment="1">
      <alignment horizontal="center" vertical="center"/>
      <protection/>
    </xf>
    <xf numFmtId="0" fontId="24" fillId="0" borderId="53" xfId="54" applyFont="1" applyFill="1" applyBorder="1" applyAlignment="1">
      <alignment horizontal="center" vertical="center"/>
      <protection/>
    </xf>
    <xf numFmtId="0" fontId="24" fillId="0" borderId="84" xfId="54" applyFont="1" applyFill="1" applyBorder="1" applyAlignment="1">
      <alignment horizontal="center" vertical="center"/>
      <protection/>
    </xf>
    <xf numFmtId="0" fontId="24" fillId="0" borderId="47" xfId="54" applyNumberFormat="1" applyFont="1" applyFill="1" applyBorder="1" applyAlignment="1">
      <alignment horizontal="center" vertical="center"/>
      <protection/>
    </xf>
    <xf numFmtId="0" fontId="16" fillId="0" borderId="40" xfId="53" applyFont="1" applyFill="1" applyBorder="1" applyAlignment="1">
      <alignment horizontal="center" vertical="center"/>
      <protection/>
    </xf>
    <xf numFmtId="0" fontId="16" fillId="0" borderId="29" xfId="53" applyFont="1" applyFill="1" applyBorder="1" applyAlignment="1">
      <alignment horizontal="center" vertical="center"/>
      <protection/>
    </xf>
    <xf numFmtId="0" fontId="16" fillId="37" borderId="40" xfId="54" applyFont="1" applyFill="1" applyBorder="1" applyAlignment="1">
      <alignment horizontal="left" vertical="top" wrapText="1"/>
      <protection/>
    </xf>
    <xf numFmtId="0" fontId="14" fillId="37" borderId="14" xfId="0" applyFont="1" applyFill="1" applyBorder="1" applyAlignment="1">
      <alignment horizontal="left" wrapText="1"/>
    </xf>
    <xf numFmtId="0" fontId="16" fillId="37" borderId="71" xfId="54" applyFont="1" applyFill="1" applyBorder="1" applyAlignment="1">
      <alignment horizontal="left" vertical="top" wrapText="1"/>
      <protection/>
    </xf>
    <xf numFmtId="0" fontId="14" fillId="37" borderId="75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vertical="top" wrapText="1"/>
    </xf>
    <xf numFmtId="0" fontId="24" fillId="0" borderId="14" xfId="54" applyFont="1" applyFill="1" applyBorder="1" applyAlignment="1">
      <alignment horizontal="center" vertical="center"/>
      <protection/>
    </xf>
    <xf numFmtId="0" fontId="21" fillId="0" borderId="0" xfId="55" applyFont="1" applyFill="1" applyBorder="1" applyAlignment="1">
      <alignment horizontal="center" vertical="center" wrapText="1"/>
      <protection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4" fillId="0" borderId="14" xfId="55" applyFont="1" applyFill="1" applyBorder="1" applyAlignment="1">
      <alignment horizontal="left" vertical="center" wrapText="1"/>
      <protection/>
    </xf>
    <xf numFmtId="0" fontId="14" fillId="0" borderId="35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23" xfId="0" applyFont="1" applyFill="1" applyBorder="1" applyAlignment="1">
      <alignment vertical="top" wrapText="1"/>
    </xf>
    <xf numFmtId="0" fontId="9" fillId="0" borderId="48" xfId="0" applyFont="1" applyBorder="1" applyAlignment="1">
      <alignment vertical="top" wrapText="1"/>
    </xf>
    <xf numFmtId="0" fontId="43" fillId="0" borderId="31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43" fillId="0" borderId="56" xfId="0" applyFont="1" applyFill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37" fillId="0" borderId="32" xfId="0" applyFont="1" applyFill="1" applyBorder="1" applyAlignment="1">
      <alignment horizontal="left"/>
    </xf>
    <xf numFmtId="0" fontId="37" fillId="0" borderId="23" xfId="0" applyFont="1" applyFill="1" applyBorder="1" applyAlignment="1">
      <alignment horizontal="left"/>
    </xf>
    <xf numFmtId="0" fontId="15" fillId="0" borderId="23" xfId="0" applyFont="1" applyFill="1" applyBorder="1" applyAlignment="1">
      <alignment horizontal="left" wrapText="1"/>
    </xf>
    <xf numFmtId="0" fontId="15" fillId="0" borderId="70" xfId="0" applyFont="1" applyFill="1" applyBorder="1" applyAlignment="1">
      <alignment horizontal="left" wrapText="1"/>
    </xf>
    <xf numFmtId="0" fontId="37" fillId="0" borderId="46" xfId="0" applyFont="1" applyFill="1" applyBorder="1" applyAlignment="1">
      <alignment horizontal="left"/>
    </xf>
    <xf numFmtId="0" fontId="37" fillId="0" borderId="45" xfId="0" applyFont="1" applyFill="1" applyBorder="1" applyAlignment="1">
      <alignment horizontal="left"/>
    </xf>
    <xf numFmtId="0" fontId="44" fillId="0" borderId="32" xfId="0" applyFont="1" applyBorder="1" applyAlignment="1">
      <alignment horizontal="left"/>
    </xf>
    <xf numFmtId="0" fontId="44" fillId="0" borderId="47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4" fillId="0" borderId="48" xfId="0" applyFont="1" applyBorder="1" applyAlignment="1">
      <alignment horizontal="left"/>
    </xf>
    <xf numFmtId="0" fontId="24" fillId="0" borderId="31" xfId="53" applyFont="1" applyFill="1" applyBorder="1" applyAlignment="1">
      <alignment horizontal="center" vertical="center"/>
      <protection/>
    </xf>
    <xf numFmtId="0" fontId="43" fillId="0" borderId="49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83" xfId="0" applyFont="1" applyFill="1" applyBorder="1" applyAlignment="1">
      <alignment horizontal="center" vertical="center"/>
    </xf>
    <xf numFmtId="0" fontId="39" fillId="0" borderId="66" xfId="0" applyFont="1" applyFill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16" fillId="0" borderId="36" xfId="53" applyFont="1" applyFill="1" applyBorder="1" applyAlignment="1">
      <alignment horizontal="center" vertical="center"/>
      <protection/>
    </xf>
    <xf numFmtId="0" fontId="16" fillId="0" borderId="82" xfId="53" applyFont="1" applyFill="1" applyBorder="1" applyAlignment="1">
      <alignment horizontal="center" vertical="center"/>
      <protection/>
    </xf>
    <xf numFmtId="0" fontId="20" fillId="0" borderId="35" xfId="53" applyFont="1" applyFill="1" applyBorder="1" applyAlignment="1">
      <alignment horizontal="center" vertical="center"/>
      <protection/>
    </xf>
    <xf numFmtId="0" fontId="20" fillId="0" borderId="57" xfId="53" applyFont="1" applyFill="1" applyBorder="1" applyAlignment="1">
      <alignment horizontal="center" vertical="center"/>
      <protection/>
    </xf>
    <xf numFmtId="0" fontId="20" fillId="0" borderId="47" xfId="53" applyFont="1" applyFill="1" applyBorder="1" applyAlignment="1">
      <alignment horizontal="center" vertical="center"/>
      <protection/>
    </xf>
    <xf numFmtId="0" fontId="20" fillId="0" borderId="61" xfId="53" applyFont="1" applyFill="1" applyBorder="1" applyAlignment="1">
      <alignment horizontal="center" vertical="center"/>
      <protection/>
    </xf>
    <xf numFmtId="0" fontId="20" fillId="0" borderId="36" xfId="53" applyFont="1" applyFill="1" applyBorder="1" applyAlignment="1">
      <alignment horizontal="center" vertical="center"/>
      <protection/>
    </xf>
    <xf numFmtId="0" fontId="20" fillId="0" borderId="19" xfId="53" applyFont="1" applyFill="1" applyBorder="1" applyAlignment="1">
      <alignment horizontal="center" vertical="center"/>
      <protection/>
    </xf>
    <xf numFmtId="0" fontId="15" fillId="0" borderId="40" xfId="0" applyFont="1" applyFill="1" applyBorder="1" applyAlignment="1">
      <alignment horizontal="left"/>
    </xf>
    <xf numFmtId="0" fontId="15" fillId="35" borderId="76" xfId="0" applyFont="1" applyFill="1" applyBorder="1" applyAlignment="1">
      <alignment horizontal="center" vertical="center"/>
    </xf>
    <xf numFmtId="0" fontId="15" fillId="35" borderId="6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0" fillId="0" borderId="13" xfId="53" applyFont="1" applyFill="1" applyBorder="1" applyAlignment="1">
      <alignment horizontal="center" vertical="center"/>
      <protection/>
    </xf>
    <xf numFmtId="0" fontId="61" fillId="0" borderId="35" xfId="53" applyFont="1" applyFill="1" applyBorder="1" applyAlignment="1">
      <alignment horizontal="center" vertical="center"/>
      <protection/>
    </xf>
    <xf numFmtId="0" fontId="61" fillId="0" borderId="13" xfId="53" applyFont="1" applyFill="1" applyBorder="1" applyAlignment="1">
      <alignment horizontal="center" vertical="center"/>
      <protection/>
    </xf>
    <xf numFmtId="0" fontId="61" fillId="0" borderId="48" xfId="53" applyFont="1" applyFill="1" applyBorder="1" applyAlignment="1">
      <alignment horizontal="center" vertical="center"/>
      <protection/>
    </xf>
    <xf numFmtId="0" fontId="20" fillId="0" borderId="48" xfId="53" applyFont="1" applyFill="1" applyBorder="1" applyAlignment="1">
      <alignment horizontal="center" vertical="center"/>
      <protection/>
    </xf>
    <xf numFmtId="0" fontId="20" fillId="0" borderId="35" xfId="53" applyFont="1" applyFill="1" applyBorder="1" applyAlignment="1">
      <alignment horizontal="center" vertical="center"/>
      <protection/>
    </xf>
    <xf numFmtId="0" fontId="20" fillId="0" borderId="48" xfId="53" applyFont="1" applyFill="1" applyBorder="1" applyAlignment="1">
      <alignment horizontal="center" vertical="center"/>
      <protection/>
    </xf>
    <xf numFmtId="0" fontId="61" fillId="0" borderId="47" xfId="53" applyFont="1" applyFill="1" applyBorder="1" applyAlignment="1">
      <alignment horizontal="center" vertical="center"/>
      <protection/>
    </xf>
    <xf numFmtId="0" fontId="58" fillId="0" borderId="40" xfId="0" applyFont="1" applyFill="1" applyBorder="1" applyAlignment="1">
      <alignment horizontal="left"/>
    </xf>
    <xf numFmtId="0" fontId="61" fillId="0" borderId="66" xfId="53" applyFont="1" applyFill="1" applyBorder="1" applyAlignment="1">
      <alignment horizontal="center" vertical="center"/>
      <protection/>
    </xf>
    <xf numFmtId="0" fontId="64" fillId="0" borderId="71" xfId="0" applyFont="1" applyFill="1" applyBorder="1" applyAlignment="1">
      <alignment horizontal="center" vertical="center"/>
    </xf>
    <xf numFmtId="0" fontId="64" fillId="0" borderId="66" xfId="0" applyFont="1" applyFill="1" applyBorder="1" applyAlignment="1">
      <alignment horizontal="center" vertical="center"/>
    </xf>
    <xf numFmtId="0" fontId="43" fillId="0" borderId="66" xfId="0" applyFont="1" applyFill="1" applyBorder="1" applyAlignment="1">
      <alignment horizontal="center" vertical="center"/>
    </xf>
    <xf numFmtId="0" fontId="64" fillId="0" borderId="63" xfId="0" applyFont="1" applyFill="1" applyBorder="1" applyAlignment="1">
      <alignment horizontal="center" vertical="center"/>
    </xf>
    <xf numFmtId="0" fontId="43" fillId="0" borderId="63" xfId="0" applyFont="1" applyFill="1" applyBorder="1" applyAlignment="1">
      <alignment horizontal="center" vertical="center"/>
    </xf>
    <xf numFmtId="0" fontId="61" fillId="0" borderId="16" xfId="53" applyFont="1" applyFill="1" applyBorder="1" applyAlignment="1">
      <alignment horizontal="center" vertical="center"/>
      <protection/>
    </xf>
    <xf numFmtId="0" fontId="26" fillId="0" borderId="47" xfId="53" applyFont="1" applyFill="1" applyBorder="1" applyAlignment="1">
      <alignment horizontal="center" vertical="center"/>
      <protection/>
    </xf>
    <xf numFmtId="0" fontId="21" fillId="0" borderId="13" xfId="54" applyNumberFormat="1" applyFont="1" applyFill="1" applyBorder="1" applyAlignment="1">
      <alignment horizontal="center" vertical="center"/>
      <protection/>
    </xf>
    <xf numFmtId="0" fontId="21" fillId="0" borderId="13" xfId="53" applyFont="1" applyFill="1" applyBorder="1" applyAlignment="1">
      <alignment horizontal="center" vertical="center"/>
      <protection/>
    </xf>
    <xf numFmtId="0" fontId="41" fillId="0" borderId="13" xfId="54" applyNumberFormat="1" applyFont="1" applyFill="1" applyBorder="1" applyAlignment="1">
      <alignment horizontal="center" vertical="center"/>
      <protection/>
    </xf>
    <xf numFmtId="0" fontId="32" fillId="0" borderId="55" xfId="53" applyFont="1" applyFill="1" applyBorder="1" applyAlignment="1">
      <alignment horizontal="center" vertical="center"/>
      <protection/>
    </xf>
    <xf numFmtId="0" fontId="60" fillId="0" borderId="13" xfId="54" applyNumberFormat="1" applyFont="1" applyFill="1" applyBorder="1" applyAlignment="1">
      <alignment horizontal="center" vertical="center"/>
      <protection/>
    </xf>
    <xf numFmtId="0" fontId="26" fillId="0" borderId="55" xfId="53" applyFont="1" applyFill="1" applyBorder="1" applyAlignment="1">
      <alignment horizontal="center" vertical="center"/>
      <protection/>
    </xf>
    <xf numFmtId="0" fontId="32" fillId="0" borderId="47" xfId="53" applyFont="1" applyFill="1" applyBorder="1" applyAlignment="1">
      <alignment horizontal="center" vertical="center"/>
      <protection/>
    </xf>
    <xf numFmtId="0" fontId="76" fillId="0" borderId="47" xfId="53" applyFont="1" applyFill="1" applyBorder="1" applyAlignment="1">
      <alignment horizontal="center" vertical="center"/>
      <protection/>
    </xf>
    <xf numFmtId="0" fontId="40" fillId="0" borderId="35" xfId="54" applyNumberFormat="1" applyFont="1" applyFill="1" applyBorder="1" applyAlignment="1">
      <alignment horizontal="center" vertical="center"/>
      <protection/>
    </xf>
    <xf numFmtId="0" fontId="20" fillId="35" borderId="63" xfId="53" applyFont="1" applyFill="1" applyBorder="1" applyAlignment="1">
      <alignment horizontal="center" vertical="center"/>
      <protection/>
    </xf>
    <xf numFmtId="0" fontId="29" fillId="0" borderId="47" xfId="53" applyFont="1" applyFill="1" applyBorder="1" applyAlignment="1">
      <alignment horizontal="center" vertical="center"/>
      <protection/>
    </xf>
    <xf numFmtId="0" fontId="38" fillId="0" borderId="13" xfId="53" applyFont="1" applyFill="1" applyBorder="1" applyAlignment="1">
      <alignment horizontal="center" vertical="center"/>
      <protection/>
    </xf>
    <xf numFmtId="0" fontId="38" fillId="0" borderId="35" xfId="53" applyFont="1" applyFill="1" applyBorder="1" applyAlignment="1">
      <alignment horizontal="center" vertical="center"/>
      <protection/>
    </xf>
    <xf numFmtId="0" fontId="24" fillId="0" borderId="35" xfId="53" applyFont="1" applyFill="1" applyBorder="1" applyAlignment="1">
      <alignment horizontal="center" vertical="center"/>
      <protection/>
    </xf>
    <xf numFmtId="0" fontId="20" fillId="0" borderId="47" xfId="53" applyFont="1" applyFill="1" applyBorder="1" applyAlignment="1">
      <alignment horizontal="center" vertical="center"/>
      <protection/>
    </xf>
    <xf numFmtId="0" fontId="21" fillId="0" borderId="35" xfId="53" applyFont="1" applyFill="1" applyBorder="1" applyAlignment="1">
      <alignment horizontal="center" vertical="center"/>
      <protection/>
    </xf>
    <xf numFmtId="0" fontId="16" fillId="0" borderId="61" xfId="53" applyFont="1" applyFill="1" applyBorder="1" applyAlignment="1">
      <alignment horizontal="center" vertical="center"/>
      <protection/>
    </xf>
    <xf numFmtId="0" fontId="24" fillId="0" borderId="13" xfId="53" applyFont="1" applyFill="1" applyBorder="1" applyAlignment="1">
      <alignment horizontal="center" vertical="center"/>
      <protection/>
    </xf>
    <xf numFmtId="208" fontId="38" fillId="0" borderId="13" xfId="53" applyNumberFormat="1" applyFont="1" applyFill="1" applyBorder="1" applyAlignment="1">
      <alignment horizontal="center" vertical="center"/>
      <protection/>
    </xf>
    <xf numFmtId="0" fontId="21" fillId="0" borderId="57" xfId="53" applyFont="1" applyFill="1" applyBorder="1" applyAlignment="1">
      <alignment horizontal="center" vertical="center"/>
      <protection/>
    </xf>
    <xf numFmtId="0" fontId="16" fillId="0" borderId="12" xfId="53" applyFont="1" applyFill="1" applyBorder="1" applyAlignment="1">
      <alignment horizontal="center" vertical="center"/>
      <protection/>
    </xf>
    <xf numFmtId="0" fontId="8" fillId="0" borderId="0" xfId="54" applyFont="1" applyFill="1" applyBorder="1" applyAlignment="1">
      <alignment horizontal="right" vertical="center" wrapText="1"/>
      <protection/>
    </xf>
    <xf numFmtId="0" fontId="15" fillId="0" borderId="0" xfId="0" applyFont="1" applyBorder="1" applyAlignment="1">
      <alignment vertical="center" wrapText="1"/>
    </xf>
    <xf numFmtId="0" fontId="52" fillId="35" borderId="60" xfId="0" applyFont="1" applyFill="1" applyBorder="1" applyAlignment="1">
      <alignment wrapText="1"/>
    </xf>
    <xf numFmtId="0" fontId="52" fillId="35" borderId="24" xfId="54" applyFont="1" applyFill="1" applyBorder="1" applyAlignment="1">
      <alignment vertical="center" wrapText="1"/>
      <protection/>
    </xf>
    <xf numFmtId="0" fontId="74" fillId="35" borderId="15" xfId="0" applyFont="1" applyFill="1" applyBorder="1" applyAlignment="1">
      <alignment wrapText="1"/>
    </xf>
    <xf numFmtId="0" fontId="52" fillId="35" borderId="69" xfId="54" applyFont="1" applyFill="1" applyBorder="1" applyAlignment="1">
      <alignment wrapText="1"/>
      <protection/>
    </xf>
    <xf numFmtId="0" fontId="16" fillId="34" borderId="49" xfId="54" applyFont="1" applyFill="1" applyBorder="1" applyAlignment="1">
      <alignment horizontal="left" vertical="center" wrapText="1"/>
      <protection/>
    </xf>
    <xf numFmtId="0" fontId="16" fillId="0" borderId="22" xfId="54" applyFont="1" applyFill="1" applyBorder="1" applyAlignment="1">
      <alignment wrapText="1"/>
      <protection/>
    </xf>
    <xf numFmtId="0" fontId="16" fillId="0" borderId="10" xfId="54" applyFont="1" applyFill="1" applyBorder="1" applyAlignment="1">
      <alignment wrapText="1"/>
      <protection/>
    </xf>
    <xf numFmtId="0" fontId="0" fillId="0" borderId="11" xfId="0" applyBorder="1" applyAlignment="1">
      <alignment horizontal="center" vertical="center"/>
    </xf>
    <xf numFmtId="0" fontId="43" fillId="0" borderId="50" xfId="0" applyFont="1" applyBorder="1" applyAlignment="1">
      <alignment horizontal="center"/>
    </xf>
    <xf numFmtId="0" fontId="16" fillId="0" borderId="28" xfId="54" applyFont="1" applyFill="1" applyBorder="1" applyAlignment="1">
      <alignment vertical="center" wrapText="1"/>
      <protection/>
    </xf>
    <xf numFmtId="0" fontId="16" fillId="0" borderId="60" xfId="54" applyFont="1" applyFill="1" applyBorder="1">
      <alignment/>
      <protection/>
    </xf>
    <xf numFmtId="0" fontId="16" fillId="0" borderId="69" xfId="54" applyFont="1" applyFill="1" applyBorder="1" applyAlignment="1">
      <alignment vertical="center" wrapText="1"/>
      <protection/>
    </xf>
    <xf numFmtId="0" fontId="17" fillId="0" borderId="69" xfId="54" applyFont="1" applyFill="1" applyBorder="1" applyAlignment="1">
      <alignment vertical="center" wrapText="1"/>
      <protection/>
    </xf>
    <xf numFmtId="0" fontId="18" fillId="0" borderId="24" xfId="54" applyFont="1" applyFill="1" applyBorder="1" applyAlignment="1">
      <alignment vertical="top"/>
      <protection/>
    </xf>
    <xf numFmtId="0" fontId="16" fillId="0" borderId="10" xfId="54" applyFont="1" applyFill="1" applyBorder="1" applyAlignment="1">
      <alignment vertical="top" wrapText="1"/>
      <protection/>
    </xf>
    <xf numFmtId="0" fontId="16" fillId="0" borderId="83" xfId="54" applyFont="1" applyFill="1" applyBorder="1" applyAlignment="1">
      <alignment wrapText="1"/>
      <protection/>
    </xf>
    <xf numFmtId="0" fontId="22" fillId="0" borderId="12" xfId="54" applyFont="1" applyFill="1" applyBorder="1" applyAlignment="1">
      <alignment vertical="top" wrapText="1"/>
      <protection/>
    </xf>
    <xf numFmtId="0" fontId="22" fillId="0" borderId="12" xfId="54" applyFont="1" applyFill="1" applyBorder="1" applyAlignment="1">
      <alignment vertical="center" wrapText="1"/>
      <protection/>
    </xf>
    <xf numFmtId="0" fontId="22" fillId="0" borderId="27" xfId="54" applyFont="1" applyFill="1" applyBorder="1" applyAlignment="1">
      <alignment vertical="top" wrapText="1"/>
      <protection/>
    </xf>
    <xf numFmtId="0" fontId="22" fillId="0" borderId="10" xfId="54" applyFont="1" applyFill="1" applyBorder="1" applyAlignment="1">
      <alignment vertical="top" wrapText="1"/>
      <protection/>
    </xf>
    <xf numFmtId="0" fontId="16" fillId="0" borderId="19" xfId="54" applyFont="1" applyFill="1" applyBorder="1" applyAlignment="1">
      <alignment vertical="top" wrapText="1"/>
      <protection/>
    </xf>
    <xf numFmtId="0" fontId="16" fillId="0" borderId="27" xfId="54" applyFont="1" applyFill="1" applyBorder="1" applyAlignment="1">
      <alignment vertical="top" wrapText="1"/>
      <protection/>
    </xf>
    <xf numFmtId="0" fontId="16" fillId="0" borderId="10" xfId="54" applyFont="1" applyFill="1" applyBorder="1" applyAlignment="1">
      <alignment horizontal="left" vertical="center" wrapText="1"/>
      <protection/>
    </xf>
    <xf numFmtId="0" fontId="22" fillId="0" borderId="30" xfId="54" applyFont="1" applyFill="1" applyBorder="1" applyAlignment="1">
      <alignment vertical="center" wrapText="1"/>
      <protection/>
    </xf>
    <xf numFmtId="0" fontId="31" fillId="0" borderId="47" xfId="0" applyFont="1" applyFill="1" applyBorder="1" applyAlignment="1">
      <alignment vertical="top" wrapText="1"/>
    </xf>
    <xf numFmtId="0" fontId="22" fillId="0" borderId="10" xfId="54" applyFont="1" applyFill="1" applyBorder="1" applyAlignment="1">
      <alignment wrapText="1"/>
      <protection/>
    </xf>
    <xf numFmtId="0" fontId="16" fillId="37" borderId="85" xfId="54" applyFont="1" applyFill="1" applyBorder="1" applyAlignment="1">
      <alignment horizontal="left" vertical="top" wrapText="1"/>
      <protection/>
    </xf>
    <xf numFmtId="0" fontId="15" fillId="0" borderId="54" xfId="0" applyFont="1" applyBorder="1" applyAlignment="1">
      <alignment horizontal="center" vertical="center"/>
    </xf>
    <xf numFmtId="0" fontId="15" fillId="0" borderId="36" xfId="0" applyFont="1" applyFill="1" applyBorder="1" applyAlignment="1">
      <alignment horizontal="left"/>
    </xf>
    <xf numFmtId="0" fontId="15" fillId="0" borderId="38" xfId="0" applyFont="1" applyFill="1" applyBorder="1" applyAlignment="1">
      <alignment horizontal="left"/>
    </xf>
    <xf numFmtId="0" fontId="15" fillId="0" borderId="38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82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43" fillId="0" borderId="38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left"/>
    </xf>
    <xf numFmtId="0" fontId="15" fillId="0" borderId="82" xfId="0" applyFont="1" applyFill="1" applyBorder="1" applyAlignment="1">
      <alignment horizontal="left"/>
    </xf>
    <xf numFmtId="0" fontId="54" fillId="0" borderId="50" xfId="54" applyFont="1" applyFill="1" applyBorder="1" applyAlignment="1">
      <alignment horizontal="left" vertical="top" wrapText="1"/>
      <protection/>
    </xf>
    <xf numFmtId="0" fontId="7" fillId="0" borderId="23" xfId="53" applyFont="1" applyFill="1" applyBorder="1">
      <alignment/>
      <protection/>
    </xf>
    <xf numFmtId="0" fontId="7" fillId="0" borderId="32" xfId="53" applyFont="1" applyFill="1" applyBorder="1">
      <alignment/>
      <protection/>
    </xf>
    <xf numFmtId="0" fontId="2" fillId="0" borderId="32" xfId="53" applyFont="1" applyFill="1" applyBorder="1" applyAlignment="1">
      <alignment wrapText="1"/>
      <protection/>
    </xf>
    <xf numFmtId="0" fontId="23" fillId="0" borderId="10" xfId="53" applyFont="1" applyFill="1" applyBorder="1" applyAlignment="1">
      <alignment horizontal="center" vertical="center"/>
      <protection/>
    </xf>
    <xf numFmtId="0" fontId="25" fillId="0" borderId="23" xfId="53" applyFont="1" applyFill="1" applyBorder="1" applyAlignment="1">
      <alignment horizontal="center"/>
      <protection/>
    </xf>
    <xf numFmtId="0" fontId="37" fillId="0" borderId="31" xfId="0" applyFont="1" applyFill="1" applyBorder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/>
    </xf>
    <xf numFmtId="0" fontId="37" fillId="0" borderId="17" xfId="0" applyFont="1" applyFill="1" applyBorder="1" applyAlignment="1">
      <alignment horizontal="center"/>
    </xf>
    <xf numFmtId="0" fontId="37" fillId="0" borderId="49" xfId="0" applyFont="1" applyFill="1" applyBorder="1" applyAlignment="1">
      <alignment horizontal="center"/>
    </xf>
    <xf numFmtId="0" fontId="44" fillId="0" borderId="69" xfId="0" applyFont="1" applyBorder="1" applyAlignment="1">
      <alignment horizontal="left"/>
    </xf>
    <xf numFmtId="0" fontId="22" fillId="0" borderId="40" xfId="54" applyFont="1" applyFill="1" applyBorder="1" applyAlignment="1">
      <alignment wrapText="1"/>
      <protection/>
    </xf>
    <xf numFmtId="0" fontId="35" fillId="0" borderId="0" xfId="53" applyFont="1" applyAlignment="1">
      <alignment horizontal="center"/>
      <protection/>
    </xf>
    <xf numFmtId="0" fontId="15" fillId="0" borderId="47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76" xfId="0" applyFont="1" applyFill="1" applyBorder="1" applyAlignment="1">
      <alignment horizontal="center" vertical="center"/>
    </xf>
    <xf numFmtId="0" fontId="58" fillId="0" borderId="66" xfId="0" applyFont="1" applyFill="1" applyBorder="1" applyAlignment="1">
      <alignment horizontal="left"/>
    </xf>
    <xf numFmtId="0" fontId="45" fillId="37" borderId="54" xfId="0" applyFont="1" applyFill="1" applyBorder="1" applyAlignment="1">
      <alignment horizontal="left" wrapText="1"/>
    </xf>
    <xf numFmtId="0" fontId="15" fillId="0" borderId="26" xfId="0" applyFont="1" applyFill="1" applyBorder="1" applyAlignment="1">
      <alignment horizontal="center" vertical="center"/>
    </xf>
    <xf numFmtId="0" fontId="15" fillId="0" borderId="59" xfId="54" applyFont="1" applyFill="1" applyBorder="1" applyAlignment="1">
      <alignment horizontal="center" vertical="top" wrapText="1"/>
      <protection/>
    </xf>
    <xf numFmtId="0" fontId="16" fillId="0" borderId="59" xfId="54" applyFont="1" applyFill="1" applyBorder="1" applyAlignment="1">
      <alignment horizontal="left" vertical="top" wrapText="1"/>
      <protection/>
    </xf>
    <xf numFmtId="0" fontId="16" fillId="0" borderId="58" xfId="53" applyFont="1" applyFill="1" applyBorder="1" applyAlignment="1">
      <alignment horizontal="center" vertical="center"/>
      <protection/>
    </xf>
    <xf numFmtId="0" fontId="16" fillId="0" borderId="81" xfId="53" applyFont="1" applyFill="1" applyBorder="1" applyAlignment="1">
      <alignment horizontal="center" vertical="center"/>
      <protection/>
    </xf>
    <xf numFmtId="0" fontId="16" fillId="0" borderId="61" xfId="53" applyFont="1" applyFill="1" applyBorder="1" applyAlignment="1">
      <alignment horizontal="center" vertical="center"/>
      <protection/>
    </xf>
    <xf numFmtId="0" fontId="16" fillId="0" borderId="53" xfId="53" applyFont="1" applyFill="1" applyBorder="1" applyAlignment="1">
      <alignment horizontal="center" vertical="center"/>
      <protection/>
    </xf>
    <xf numFmtId="0" fontId="21" fillId="0" borderId="50" xfId="53" applyFont="1" applyBorder="1" applyAlignment="1">
      <alignment horizontal="left"/>
      <protection/>
    </xf>
    <xf numFmtId="0" fontId="44" fillId="0" borderId="50" xfId="0" applyFont="1" applyBorder="1" applyAlignment="1">
      <alignment/>
    </xf>
    <xf numFmtId="0" fontId="0" fillId="0" borderId="50" xfId="0" applyBorder="1" applyAlignment="1">
      <alignment/>
    </xf>
    <xf numFmtId="0" fontId="20" fillId="0" borderId="56" xfId="53" applyFont="1" applyFill="1" applyBorder="1" applyAlignment="1">
      <alignment horizontal="center" vertical="center"/>
      <protection/>
    </xf>
    <xf numFmtId="0" fontId="20" fillId="0" borderId="64" xfId="53" applyFont="1" applyFill="1" applyBorder="1" applyAlignment="1">
      <alignment horizontal="center" vertical="center"/>
      <protection/>
    </xf>
    <xf numFmtId="0" fontId="20" fillId="0" borderId="42" xfId="53" applyFont="1" applyFill="1" applyBorder="1" applyAlignment="1">
      <alignment horizontal="center" vertical="center"/>
      <protection/>
    </xf>
    <xf numFmtId="0" fontId="15" fillId="0" borderId="85" xfId="0" applyFont="1" applyFill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6" fillId="0" borderId="56" xfId="53" applyFont="1" applyFill="1" applyBorder="1" applyAlignment="1">
      <alignment horizontal="left" vertical="center" textRotation="90" wrapText="1"/>
      <protection/>
    </xf>
    <xf numFmtId="0" fontId="44" fillId="0" borderId="63" xfId="0" applyFont="1" applyBorder="1" applyAlignment="1">
      <alignment vertical="center" textRotation="90" wrapText="1"/>
    </xf>
    <xf numFmtId="0" fontId="6" fillId="0" borderId="63" xfId="53" applyFont="1" applyFill="1" applyBorder="1" applyAlignment="1">
      <alignment horizontal="left" vertical="center" textRotation="90" wrapText="1"/>
      <protection/>
    </xf>
    <xf numFmtId="0" fontId="6" fillId="0" borderId="83" xfId="53" applyFont="1" applyFill="1" applyBorder="1" applyAlignment="1">
      <alignment horizontal="left" vertical="center" textRotation="90" wrapText="1"/>
      <protection/>
    </xf>
    <xf numFmtId="0" fontId="44" fillId="0" borderId="71" xfId="0" applyFont="1" applyBorder="1" applyAlignment="1">
      <alignment vertical="center" textRotation="90" wrapText="1"/>
    </xf>
    <xf numFmtId="0" fontId="7" fillId="0" borderId="67" xfId="53" applyFont="1" applyFill="1" applyBorder="1" applyAlignment="1">
      <alignment horizontal="center"/>
      <protection/>
    </xf>
    <xf numFmtId="0" fontId="7" fillId="0" borderId="84" xfId="53" applyFont="1" applyFill="1" applyBorder="1" applyAlignment="1">
      <alignment horizontal="center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16" fillId="0" borderId="25" xfId="53" applyFont="1" applyFill="1" applyBorder="1" applyAlignment="1">
      <alignment horizontal="center" vertical="center"/>
      <protection/>
    </xf>
    <xf numFmtId="0" fontId="16" fillId="0" borderId="65" xfId="53" applyFont="1" applyFill="1" applyBorder="1" applyAlignment="1">
      <alignment horizontal="center" vertical="center"/>
      <protection/>
    </xf>
    <xf numFmtId="0" fontId="0" fillId="0" borderId="20" xfId="0" applyFill="1" applyBorder="1" applyAlignment="1">
      <alignment horizontal="center" vertical="center"/>
    </xf>
    <xf numFmtId="0" fontId="2" fillId="0" borderId="68" xfId="53" applyFont="1" applyBorder="1" applyAlignment="1">
      <alignment horizontal="center" vertical="center"/>
      <protection/>
    </xf>
    <xf numFmtId="0" fontId="2" fillId="0" borderId="65" xfId="53" applyFont="1" applyBorder="1" applyAlignment="1">
      <alignment horizontal="center" vertical="center"/>
      <protection/>
    </xf>
    <xf numFmtId="0" fontId="0" fillId="0" borderId="65" xfId="0" applyBorder="1" applyAlignment="1">
      <alignment/>
    </xf>
    <xf numFmtId="0" fontId="0" fillId="0" borderId="76" xfId="0" applyBorder="1" applyAlignment="1">
      <alignment/>
    </xf>
    <xf numFmtId="0" fontId="11" fillId="0" borderId="86" xfId="54" applyFont="1" applyFill="1" applyBorder="1" applyAlignment="1">
      <alignment horizontal="center" vertical="center" shrinkToFit="1"/>
      <protection/>
    </xf>
    <xf numFmtId="0" fontId="11" fillId="0" borderId="64" xfId="54" applyFont="1" applyFill="1" applyBorder="1" applyAlignment="1">
      <alignment horizontal="center" vertical="center" shrinkToFit="1"/>
      <protection/>
    </xf>
    <xf numFmtId="0" fontId="14" fillId="0" borderId="64" xfId="0" applyFont="1" applyFill="1" applyBorder="1" applyAlignment="1">
      <alignment horizontal="center"/>
    </xf>
    <xf numFmtId="0" fontId="14" fillId="0" borderId="63" xfId="0" applyFont="1" applyFill="1" applyBorder="1" applyAlignment="1">
      <alignment horizontal="center"/>
    </xf>
    <xf numFmtId="0" fontId="11" fillId="0" borderId="77" xfId="54" applyFont="1" applyFill="1" applyBorder="1" applyAlignment="1">
      <alignment horizontal="center" vertical="center" textRotation="90" shrinkToFit="1"/>
      <protection/>
    </xf>
    <xf numFmtId="0" fontId="11" fillId="0" borderId="74" xfId="54" applyFont="1" applyFill="1" applyBorder="1" applyAlignment="1">
      <alignment horizontal="center" vertical="center" textRotation="90" shrinkToFit="1"/>
      <protection/>
    </xf>
    <xf numFmtId="0" fontId="44" fillId="0" borderId="74" xfId="0" applyFont="1" applyFill="1" applyBorder="1" applyAlignment="1">
      <alignment/>
    </xf>
    <xf numFmtId="0" fontId="44" fillId="0" borderId="75" xfId="0" applyFont="1" applyFill="1" applyBorder="1" applyAlignment="1">
      <alignment/>
    </xf>
    <xf numFmtId="0" fontId="37" fillId="0" borderId="52" xfId="0" applyFont="1" applyFill="1" applyBorder="1" applyAlignment="1">
      <alignment horizontal="center"/>
    </xf>
    <xf numFmtId="0" fontId="39" fillId="0" borderId="52" xfId="0" applyFont="1" applyFill="1" applyBorder="1" applyAlignment="1">
      <alignment horizontal="center"/>
    </xf>
    <xf numFmtId="0" fontId="6" fillId="0" borderId="70" xfId="53" applyFont="1" applyFill="1" applyBorder="1" applyAlignment="1">
      <alignment horizontal="left" vertical="center" textRotation="90" wrapText="1"/>
      <protection/>
    </xf>
    <xf numFmtId="0" fontId="6" fillId="0" borderId="51" xfId="53" applyFont="1" applyFill="1" applyBorder="1" applyAlignment="1">
      <alignment horizontal="left" vertical="center" textRotation="90" wrapText="1"/>
      <protection/>
    </xf>
    <xf numFmtId="0" fontId="21" fillId="0" borderId="0" xfId="0" applyFont="1" applyAlignment="1">
      <alignment vertical="top" wrapText="1"/>
    </xf>
    <xf numFmtId="0" fontId="44" fillId="0" borderId="0" xfId="0" applyFont="1" applyAlignment="1">
      <alignment/>
    </xf>
    <xf numFmtId="0" fontId="16" fillId="0" borderId="28" xfId="54" applyFont="1" applyFill="1" applyBorder="1" applyAlignment="1">
      <alignment vertical="center"/>
      <protection/>
    </xf>
    <xf numFmtId="0" fontId="16" fillId="0" borderId="33" xfId="54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1" fontId="16" fillId="0" borderId="53" xfId="54" applyNumberFormat="1" applyFont="1" applyFill="1" applyBorder="1" applyAlignment="1">
      <alignment horizontal="center" vertical="center"/>
      <protection/>
    </xf>
    <xf numFmtId="1" fontId="16" fillId="0" borderId="74" xfId="54" applyNumberFormat="1" applyFont="1" applyFill="1" applyBorder="1" applyAlignment="1">
      <alignment horizontal="center" vertical="center"/>
      <protection/>
    </xf>
    <xf numFmtId="1" fontId="16" fillId="0" borderId="43" xfId="54" applyNumberFormat="1" applyFont="1" applyFill="1" applyBorder="1" applyAlignment="1">
      <alignment horizontal="center" vertical="center"/>
      <protection/>
    </xf>
    <xf numFmtId="0" fontId="16" fillId="0" borderId="25" xfId="53" applyFont="1" applyFill="1" applyBorder="1" applyAlignment="1">
      <alignment horizontal="center" vertical="center"/>
      <protection/>
    </xf>
    <xf numFmtId="0" fontId="0" fillId="0" borderId="6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6" fillId="0" borderId="28" xfId="53" applyFont="1" applyFill="1" applyBorder="1" applyAlignment="1">
      <alignment horizontal="center" vertical="center"/>
      <protection/>
    </xf>
    <xf numFmtId="0" fontId="16" fillId="0" borderId="33" xfId="53" applyFont="1" applyFill="1" applyBorder="1" applyAlignment="1">
      <alignment horizontal="center" vertical="center"/>
      <protection/>
    </xf>
    <xf numFmtId="0" fontId="16" fillId="0" borderId="21" xfId="53" applyFont="1" applyFill="1" applyBorder="1" applyAlignment="1">
      <alignment horizontal="center" vertical="center"/>
      <protection/>
    </xf>
    <xf numFmtId="0" fontId="24" fillId="0" borderId="83" xfId="53" applyFont="1" applyFill="1" applyBorder="1" applyAlignment="1">
      <alignment horizontal="center" vertical="center"/>
      <protection/>
    </xf>
    <xf numFmtId="0" fontId="24" fillId="0" borderId="34" xfId="53" applyFont="1" applyFill="1" applyBorder="1" applyAlignment="1">
      <alignment horizontal="center" vertical="center"/>
      <protection/>
    </xf>
    <xf numFmtId="0" fontId="24" fillId="0" borderId="19" xfId="53" applyFont="1" applyFill="1" applyBorder="1" applyAlignment="1">
      <alignment horizontal="center" vertical="center"/>
      <protection/>
    </xf>
    <xf numFmtId="0" fontId="16" fillId="0" borderId="55" xfId="53" applyFont="1" applyFill="1" applyBorder="1" applyAlignment="1">
      <alignment horizontal="center" vertical="center"/>
      <protection/>
    </xf>
    <xf numFmtId="0" fontId="0" fillId="0" borderId="5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6" fillId="0" borderId="83" xfId="53" applyFont="1" applyFill="1" applyBorder="1" applyAlignment="1">
      <alignment horizontal="center" vertical="center"/>
      <protection/>
    </xf>
    <xf numFmtId="0" fontId="16" fillId="0" borderId="34" xfId="53" applyFont="1" applyFill="1" applyBorder="1" applyAlignment="1">
      <alignment horizontal="center" vertical="center"/>
      <protection/>
    </xf>
    <xf numFmtId="0" fontId="16" fillId="0" borderId="19" xfId="53" applyFont="1" applyFill="1" applyBorder="1" applyAlignment="1">
      <alignment horizontal="center" vertical="center"/>
      <protection/>
    </xf>
    <xf numFmtId="0" fontId="24" fillId="0" borderId="28" xfId="53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5" fillId="0" borderId="0" xfId="53" applyFont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87" xfId="54" applyFont="1" applyFill="1" applyBorder="1" applyAlignment="1">
      <alignment horizontal="center" vertical="center" shrinkToFit="1"/>
      <protection/>
    </xf>
    <xf numFmtId="0" fontId="3" fillId="0" borderId="33" xfId="54" applyFont="1" applyFill="1" applyBorder="1" applyAlignment="1">
      <alignment horizontal="center" vertical="center" shrinkToFit="1"/>
      <protection/>
    </xf>
    <xf numFmtId="0" fontId="0" fillId="0" borderId="33" xfId="0" applyFill="1" applyBorder="1" applyAlignment="1">
      <alignment/>
    </xf>
    <xf numFmtId="0" fontId="0" fillId="0" borderId="62" xfId="0" applyFill="1" applyBorder="1" applyAlignment="1">
      <alignment/>
    </xf>
    <xf numFmtId="0" fontId="8" fillId="0" borderId="0" xfId="53" applyFont="1" applyAlignment="1">
      <alignment horizontal="right"/>
      <protection/>
    </xf>
    <xf numFmtId="0" fontId="0" fillId="0" borderId="0" xfId="0" applyAlignment="1">
      <alignment horizontal="right"/>
    </xf>
    <xf numFmtId="0" fontId="37" fillId="0" borderId="85" xfId="0" applyFont="1" applyFill="1" applyBorder="1" applyAlignment="1">
      <alignment horizontal="center"/>
    </xf>
    <xf numFmtId="0" fontId="8" fillId="0" borderId="77" xfId="53" applyFont="1" applyBorder="1" applyAlignment="1">
      <alignment horizontal="center" vertical="center" textRotation="90"/>
      <protection/>
    </xf>
    <xf numFmtId="0" fontId="8" fillId="0" borderId="74" xfId="53" applyFont="1" applyBorder="1" applyAlignment="1">
      <alignment horizontal="center" vertical="center" textRotation="90"/>
      <protection/>
    </xf>
    <xf numFmtId="0" fontId="44" fillId="0" borderId="74" xfId="0" applyFont="1" applyBorder="1" applyAlignment="1">
      <alignment/>
    </xf>
    <xf numFmtId="0" fontId="44" fillId="0" borderId="75" xfId="0" applyFont="1" applyBorder="1" applyAlignment="1">
      <alignment/>
    </xf>
    <xf numFmtId="0" fontId="21" fillId="0" borderId="50" xfId="53" applyFont="1" applyBorder="1" applyAlignment="1">
      <alignment/>
      <protection/>
    </xf>
    <xf numFmtId="0" fontId="16" fillId="0" borderId="28" xfId="54" applyFont="1" applyFill="1" applyBorder="1" applyAlignment="1">
      <alignment vertical="center" wrapText="1"/>
      <protection/>
    </xf>
    <xf numFmtId="0" fontId="16" fillId="0" borderId="33" xfId="54" applyFont="1" applyFill="1" applyBorder="1" applyAlignment="1">
      <alignment vertical="center" wrapText="1"/>
      <protection/>
    </xf>
    <xf numFmtId="0" fontId="16" fillId="0" borderId="21" xfId="54" applyFont="1" applyFill="1" applyBorder="1" applyAlignment="1">
      <alignment vertical="center" wrapText="1"/>
      <protection/>
    </xf>
    <xf numFmtId="0" fontId="24" fillId="0" borderId="55" xfId="53" applyFont="1" applyFill="1" applyBorder="1" applyAlignment="1">
      <alignment horizontal="center" vertical="center"/>
      <protection/>
    </xf>
    <xf numFmtId="0" fontId="24" fillId="0" borderId="33" xfId="53" applyFont="1" applyFill="1" applyBorder="1" applyAlignment="1">
      <alignment horizontal="center" vertical="center"/>
      <protection/>
    </xf>
    <xf numFmtId="0" fontId="24" fillId="0" borderId="21" xfId="53" applyFont="1" applyFill="1" applyBorder="1" applyAlignment="1">
      <alignment horizontal="center" vertical="center"/>
      <protection/>
    </xf>
    <xf numFmtId="0" fontId="16" fillId="0" borderId="53" xfId="53" applyFont="1" applyFill="1" applyBorder="1" applyAlignment="1">
      <alignment horizontal="center" vertical="center"/>
      <protection/>
    </xf>
    <xf numFmtId="0" fontId="16" fillId="0" borderId="74" xfId="53" applyFont="1" applyFill="1" applyBorder="1" applyAlignment="1">
      <alignment horizontal="center" vertical="center"/>
      <protection/>
    </xf>
    <xf numFmtId="0" fontId="16" fillId="0" borderId="43" xfId="53" applyFont="1" applyFill="1" applyBorder="1" applyAlignment="1">
      <alignment horizontal="center" vertical="center"/>
      <protection/>
    </xf>
    <xf numFmtId="0" fontId="24" fillId="0" borderId="56" xfId="53" applyFont="1" applyFill="1" applyBorder="1" applyAlignment="1">
      <alignment horizontal="center" vertical="center"/>
      <protection/>
    </xf>
    <xf numFmtId="0" fontId="24" fillId="0" borderId="64" xfId="53" applyFont="1" applyFill="1" applyBorder="1" applyAlignment="1">
      <alignment horizontal="center" vertical="center"/>
      <protection/>
    </xf>
    <xf numFmtId="0" fontId="24" fillId="0" borderId="42" xfId="53" applyFont="1" applyFill="1" applyBorder="1" applyAlignment="1">
      <alignment horizontal="center" vertical="center"/>
      <protection/>
    </xf>
    <xf numFmtId="0" fontId="16" fillId="0" borderId="56" xfId="53" applyFont="1" applyFill="1" applyBorder="1" applyAlignment="1">
      <alignment horizontal="center" vertical="center"/>
      <protection/>
    </xf>
    <xf numFmtId="0" fontId="16" fillId="0" borderId="64" xfId="53" applyFont="1" applyFill="1" applyBorder="1" applyAlignment="1">
      <alignment horizontal="center" vertical="center"/>
      <protection/>
    </xf>
    <xf numFmtId="0" fontId="16" fillId="0" borderId="42" xfId="53" applyFont="1" applyFill="1" applyBorder="1" applyAlignment="1">
      <alignment horizontal="center" vertical="center"/>
      <protection/>
    </xf>
    <xf numFmtId="0" fontId="6" fillId="0" borderId="28" xfId="53" applyFont="1" applyFill="1" applyBorder="1" applyAlignment="1">
      <alignment horizontal="left" vertical="center" textRotation="90" wrapText="1"/>
      <protection/>
    </xf>
    <xf numFmtId="0" fontId="44" fillId="0" borderId="62" xfId="0" applyFont="1" applyBorder="1" applyAlignment="1">
      <alignment vertical="center" textRotation="90" wrapText="1"/>
    </xf>
    <xf numFmtId="0" fontId="12" fillId="0" borderId="77" xfId="54" applyFont="1" applyFill="1" applyBorder="1" applyAlignment="1">
      <alignment horizontal="center" vertical="center" textRotation="90" shrinkToFit="1"/>
      <protection/>
    </xf>
    <xf numFmtId="0" fontId="12" fillId="0" borderId="74" xfId="54" applyFont="1" applyFill="1" applyBorder="1" applyAlignment="1">
      <alignment horizontal="center" vertical="center" textRotation="90" shrinkToFit="1"/>
      <protection/>
    </xf>
    <xf numFmtId="0" fontId="12" fillId="0" borderId="75" xfId="54" applyFont="1" applyFill="1" applyBorder="1" applyAlignment="1">
      <alignment horizontal="center" vertical="center" textRotation="90" shrinkToFit="1"/>
      <protection/>
    </xf>
    <xf numFmtId="0" fontId="8" fillId="0" borderId="18" xfId="53" applyFont="1" applyFill="1" applyBorder="1" applyAlignment="1">
      <alignment horizontal="center"/>
      <protection/>
    </xf>
    <xf numFmtId="0" fontId="8" fillId="0" borderId="24" xfId="53" applyFont="1" applyFill="1" applyBorder="1" applyAlignment="1">
      <alignment horizontal="center"/>
      <protection/>
    </xf>
    <xf numFmtId="0" fontId="1" fillId="0" borderId="0" xfId="53" applyFont="1" applyAlignment="1">
      <alignment horizontal="right"/>
      <protection/>
    </xf>
    <xf numFmtId="0" fontId="3" fillId="0" borderId="77" xfId="54" applyFont="1" applyFill="1" applyBorder="1" applyAlignment="1">
      <alignment horizontal="center" vertical="center" shrinkToFit="1"/>
      <protection/>
    </xf>
    <xf numFmtId="0" fontId="0" fillId="0" borderId="74" xfId="0" applyFill="1" applyBorder="1" applyAlignment="1">
      <alignment/>
    </xf>
    <xf numFmtId="0" fontId="0" fillId="0" borderId="75" xfId="0" applyFill="1" applyBorder="1" applyAlignment="1">
      <alignment/>
    </xf>
    <xf numFmtId="0" fontId="0" fillId="0" borderId="74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25" fillId="0" borderId="67" xfId="53" applyFont="1" applyFill="1" applyBorder="1" applyAlignment="1">
      <alignment horizontal="center"/>
      <protection/>
    </xf>
    <xf numFmtId="0" fontId="32" fillId="0" borderId="50" xfId="53" applyFont="1" applyBorder="1" applyAlignment="1">
      <alignment/>
      <protection/>
    </xf>
    <xf numFmtId="0" fontId="72" fillId="0" borderId="50" xfId="0" applyFont="1" applyBorder="1" applyAlignment="1">
      <alignment/>
    </xf>
    <xf numFmtId="0" fontId="0" fillId="0" borderId="50" xfId="0" applyFont="1" applyBorder="1" applyAlignment="1">
      <alignment/>
    </xf>
    <xf numFmtId="0" fontId="16" fillId="0" borderId="20" xfId="53" applyFont="1" applyFill="1" applyBorder="1" applyAlignment="1">
      <alignment horizontal="center" vertical="center"/>
      <protection/>
    </xf>
    <xf numFmtId="0" fontId="2" fillId="0" borderId="88" xfId="53" applyFont="1" applyFill="1" applyBorder="1" applyAlignment="1">
      <alignment horizontal="center" vertical="center"/>
      <protection/>
    </xf>
    <xf numFmtId="0" fontId="0" fillId="0" borderId="73" xfId="0" applyFill="1" applyBorder="1" applyAlignment="1">
      <alignment/>
    </xf>
    <xf numFmtId="0" fontId="0" fillId="0" borderId="89" xfId="0" applyFill="1" applyBorder="1" applyAlignment="1">
      <alignment/>
    </xf>
    <xf numFmtId="0" fontId="8" fillId="0" borderId="0" xfId="53" applyFont="1" applyAlignment="1">
      <alignment horizontal="center"/>
      <protection/>
    </xf>
    <xf numFmtId="0" fontId="0" fillId="0" borderId="0" xfId="0" applyAlignment="1">
      <alignment/>
    </xf>
    <xf numFmtId="0" fontId="54" fillId="0" borderId="50" xfId="53" applyFont="1" applyBorder="1" applyAlignment="1">
      <alignment/>
      <protection/>
    </xf>
    <xf numFmtId="0" fontId="54" fillId="0" borderId="50" xfId="0" applyFont="1" applyBorder="1" applyAlignment="1">
      <alignment/>
    </xf>
    <xf numFmtId="0" fontId="55" fillId="0" borderId="50" xfId="0" applyFont="1" applyBorder="1" applyAlignment="1">
      <alignment/>
    </xf>
    <xf numFmtId="0" fontId="9" fillId="0" borderId="77" xfId="53" applyFont="1" applyFill="1" applyBorder="1" applyAlignment="1">
      <alignment horizontal="center" vertical="center" textRotation="90"/>
      <protection/>
    </xf>
    <xf numFmtId="0" fontId="32" fillId="0" borderId="50" xfId="53" applyFont="1" applyBorder="1" applyAlignment="1">
      <alignment horizontal="left"/>
      <protection/>
    </xf>
    <xf numFmtId="0" fontId="0" fillId="0" borderId="50" xfId="0" applyFont="1" applyBorder="1" applyAlignment="1">
      <alignment/>
    </xf>
    <xf numFmtId="0" fontId="37" fillId="0" borderId="0" xfId="0" applyFont="1" applyAlignment="1">
      <alignment/>
    </xf>
    <xf numFmtId="0" fontId="21" fillId="0" borderId="34" xfId="54" applyFont="1" applyFill="1" applyBorder="1" applyAlignment="1">
      <alignment horizontal="left" vertical="top" wrapText="1"/>
      <protection/>
    </xf>
    <xf numFmtId="0" fontId="15" fillId="0" borderId="0" xfId="0" applyFont="1" applyFill="1" applyBorder="1" applyAlignment="1">
      <alignment horizontal="left"/>
    </xf>
    <xf numFmtId="0" fontId="15" fillId="0" borderId="41" xfId="0" applyFont="1" applyFill="1" applyBorder="1" applyAlignment="1">
      <alignment horizontal="left"/>
    </xf>
    <xf numFmtId="0" fontId="16" fillId="0" borderId="28" xfId="53" applyFont="1" applyFill="1" applyBorder="1" applyAlignment="1">
      <alignment horizontal="center" vertical="center"/>
      <protection/>
    </xf>
    <xf numFmtId="0" fontId="0" fillId="0" borderId="21" xfId="0" applyFill="1" applyBorder="1" applyAlignment="1">
      <alignment horizontal="center" vertical="center"/>
    </xf>
    <xf numFmtId="0" fontId="0" fillId="0" borderId="59" xfId="0" applyFill="1" applyBorder="1" applyAlignment="1">
      <alignment/>
    </xf>
    <xf numFmtId="0" fontId="0" fillId="0" borderId="59" xfId="0" applyBorder="1" applyAlignment="1">
      <alignment/>
    </xf>
    <xf numFmtId="0" fontId="16" fillId="0" borderId="59" xfId="53" applyFont="1" applyFill="1" applyBorder="1" applyAlignment="1">
      <alignment horizontal="center"/>
      <protection/>
    </xf>
    <xf numFmtId="0" fontId="14" fillId="0" borderId="59" xfId="0" applyFont="1" applyBorder="1" applyAlignment="1">
      <alignment/>
    </xf>
    <xf numFmtId="0" fontId="29" fillId="0" borderId="71" xfId="54" applyFont="1" applyFill="1" applyBorder="1" applyAlignment="1">
      <alignment horizontal="left" vertical="top" wrapText="1"/>
      <protection/>
    </xf>
    <xf numFmtId="0" fontId="37" fillId="0" borderId="50" xfId="0" applyFont="1" applyFill="1" applyBorder="1" applyAlignment="1">
      <alignment horizontal="left"/>
    </xf>
    <xf numFmtId="0" fontId="21" fillId="0" borderId="34" xfId="0" applyFont="1" applyFill="1" applyBorder="1" applyAlignment="1">
      <alignment vertical="top" wrapText="1"/>
    </xf>
    <xf numFmtId="0" fontId="65" fillId="0" borderId="0" xfId="0" applyFont="1" applyBorder="1" applyAlignment="1">
      <alignment/>
    </xf>
    <xf numFmtId="0" fontId="65" fillId="0" borderId="57" xfId="0" applyFont="1" applyBorder="1" applyAlignment="1">
      <alignment/>
    </xf>
    <xf numFmtId="0" fontId="8" fillId="0" borderId="34" xfId="0" applyFont="1" applyFill="1" applyBorder="1" applyAlignment="1">
      <alignment vertical="top" wrapText="1"/>
    </xf>
    <xf numFmtId="0" fontId="44" fillId="0" borderId="0" xfId="0" applyFont="1" applyBorder="1" applyAlignment="1">
      <alignment/>
    </xf>
    <xf numFmtId="0" fontId="44" fillId="0" borderId="57" xfId="0" applyFont="1" applyBorder="1" applyAlignment="1">
      <alignment/>
    </xf>
    <xf numFmtId="0" fontId="21" fillId="0" borderId="3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/>
    </xf>
    <xf numFmtId="0" fontId="21" fillId="0" borderId="41" xfId="0" applyFont="1" applyFill="1" applyBorder="1" applyAlignment="1">
      <alignment/>
    </xf>
    <xf numFmtId="0" fontId="14" fillId="0" borderId="86" xfId="0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37" fillId="0" borderId="34" xfId="54" applyFont="1" applyFill="1" applyBorder="1" applyAlignment="1">
      <alignment vertical="top" wrapText="1"/>
      <protection/>
    </xf>
    <xf numFmtId="0" fontId="37" fillId="0" borderId="0" xfId="0" applyFont="1" applyBorder="1" applyAlignment="1">
      <alignment vertical="top" wrapText="1"/>
    </xf>
    <xf numFmtId="0" fontId="16" fillId="0" borderId="33" xfId="53" applyFont="1" applyFill="1" applyBorder="1" applyAlignment="1">
      <alignment horizontal="center" vertical="center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29" fillId="0" borderId="58" xfId="54" applyFont="1" applyFill="1" applyBorder="1" applyAlignment="1">
      <alignment horizontal="left" vertical="top" wrapText="1"/>
      <protection/>
    </xf>
    <xf numFmtId="0" fontId="37" fillId="0" borderId="59" xfId="0" applyFont="1" applyFill="1" applyBorder="1" applyAlignment="1">
      <alignment horizontal="left"/>
    </xf>
    <xf numFmtId="0" fontId="37" fillId="0" borderId="78" xfId="0" applyFont="1" applyFill="1" applyBorder="1" applyAlignment="1">
      <alignment horizontal="left"/>
    </xf>
    <xf numFmtId="0" fontId="25" fillId="0" borderId="0" xfId="53" applyFont="1" applyAlignment="1">
      <alignment horizontal="left"/>
      <protection/>
    </xf>
    <xf numFmtId="0" fontId="0" fillId="0" borderId="0" xfId="0" applyAlignment="1">
      <alignment horizontal="left"/>
    </xf>
    <xf numFmtId="0" fontId="8" fillId="0" borderId="50" xfId="53" applyFont="1" applyBorder="1" applyAlignment="1">
      <alignment horizontal="center"/>
      <protection/>
    </xf>
    <xf numFmtId="0" fontId="8" fillId="0" borderId="88" xfId="53" applyFont="1" applyBorder="1" applyAlignment="1">
      <alignment horizontal="center" vertical="center"/>
      <protection/>
    </xf>
    <xf numFmtId="0" fontId="14" fillId="0" borderId="73" xfId="0" applyFont="1" applyBorder="1" applyAlignment="1">
      <alignment/>
    </xf>
    <xf numFmtId="0" fontId="14" fillId="0" borderId="89" xfId="0" applyFont="1" applyBorder="1" applyAlignment="1">
      <alignment/>
    </xf>
    <xf numFmtId="0" fontId="37" fillId="0" borderId="85" xfId="0" applyFont="1" applyFill="1" applyBorder="1" applyAlignment="1">
      <alignment horizontal="center"/>
    </xf>
    <xf numFmtId="0" fontId="39" fillId="0" borderId="52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6" fillId="0" borderId="87" xfId="53" applyFont="1" applyFill="1" applyBorder="1" applyAlignment="1">
      <alignment horizontal="center" vertical="center"/>
      <protection/>
    </xf>
    <xf numFmtId="0" fontId="14" fillId="0" borderId="78" xfId="0" applyFont="1" applyFill="1" applyBorder="1" applyAlignment="1">
      <alignment horizontal="left" vertical="center" wrapText="1"/>
    </xf>
    <xf numFmtId="0" fontId="21" fillId="0" borderId="0" xfId="54" applyFont="1" applyFill="1" applyBorder="1" applyAlignment="1">
      <alignment horizontal="left" vertical="top" wrapText="1"/>
      <protection/>
    </xf>
    <xf numFmtId="0" fontId="21" fillId="0" borderId="71" xfId="54" applyFont="1" applyFill="1" applyBorder="1" applyAlignment="1">
      <alignment horizontal="left" vertical="top" wrapText="1"/>
      <protection/>
    </xf>
    <xf numFmtId="0" fontId="15" fillId="0" borderId="50" xfId="0" applyFont="1" applyFill="1" applyBorder="1" applyAlignment="1">
      <alignment horizontal="left"/>
    </xf>
    <xf numFmtId="0" fontId="15" fillId="0" borderId="51" xfId="0" applyFont="1" applyFill="1" applyBorder="1" applyAlignment="1">
      <alignment horizontal="left"/>
    </xf>
    <xf numFmtId="0" fontId="0" fillId="0" borderId="50" xfId="0" applyFont="1" applyFill="1" applyBorder="1" applyAlignment="1">
      <alignment horizontal="left"/>
    </xf>
    <xf numFmtId="0" fontId="0" fillId="0" borderId="51" xfId="0" applyFont="1" applyFill="1" applyBorder="1" applyAlignment="1">
      <alignment horizontal="left"/>
    </xf>
    <xf numFmtId="0" fontId="0" fillId="0" borderId="45" xfId="0" applyBorder="1" applyAlignment="1">
      <alignment horizontal="center"/>
    </xf>
    <xf numFmtId="0" fontId="6" fillId="0" borderId="24" xfId="53" applyFont="1" applyFill="1" applyBorder="1" applyAlignment="1">
      <alignment horizontal="center"/>
      <protection/>
    </xf>
    <xf numFmtId="0" fontId="44" fillId="0" borderId="24" xfId="0" applyFont="1" applyBorder="1" applyAlignment="1">
      <alignment horizontal="center"/>
    </xf>
    <xf numFmtId="0" fontId="6" fillId="0" borderId="18" xfId="53" applyFont="1" applyFill="1" applyBorder="1" applyAlignment="1">
      <alignment horizontal="center"/>
      <protection/>
    </xf>
    <xf numFmtId="0" fontId="29" fillId="0" borderId="0" xfId="54" applyFont="1" applyFill="1" applyBorder="1" applyAlignment="1">
      <alignment horizontal="left" vertical="top" wrapText="1"/>
      <protection/>
    </xf>
    <xf numFmtId="0" fontId="37" fillId="0" borderId="0" xfId="0" applyFont="1" applyFill="1" applyBorder="1" applyAlignment="1">
      <alignment horizontal="left"/>
    </xf>
    <xf numFmtId="0" fontId="37" fillId="0" borderId="41" xfId="0" applyFont="1" applyFill="1" applyBorder="1" applyAlignment="1">
      <alignment horizontal="left"/>
    </xf>
    <xf numFmtId="0" fontId="21" fillId="0" borderId="53" xfId="53" applyFont="1" applyFill="1" applyBorder="1" applyAlignment="1">
      <alignment horizontal="center" vertical="center"/>
      <protection/>
    </xf>
    <xf numFmtId="0" fontId="21" fillId="0" borderId="74" xfId="53" applyFont="1" applyFill="1" applyBorder="1" applyAlignment="1">
      <alignment horizontal="center" vertical="center"/>
      <protection/>
    </xf>
    <xf numFmtId="0" fontId="44" fillId="0" borderId="43" xfId="0" applyFont="1" applyBorder="1" applyAlignment="1">
      <alignment horizontal="center" vertical="center"/>
    </xf>
    <xf numFmtId="0" fontId="19" fillId="0" borderId="0" xfId="54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44" fillId="0" borderId="75" xfId="0" applyFont="1" applyBorder="1" applyAlignment="1">
      <alignment horizontal="center" vertical="center"/>
    </xf>
    <xf numFmtId="0" fontId="14" fillId="0" borderId="53" xfId="54" applyFont="1" applyFill="1" applyBorder="1" applyAlignment="1">
      <alignment horizontal="left" vertical="center" wrapText="1"/>
      <protection/>
    </xf>
    <xf numFmtId="0" fontId="0" fillId="0" borderId="75" xfId="0" applyFont="1" applyBorder="1" applyAlignment="1">
      <alignment horizontal="left" vertical="center" wrapText="1"/>
    </xf>
    <xf numFmtId="0" fontId="29" fillId="0" borderId="88" xfId="0" applyFont="1" applyBorder="1" applyAlignment="1">
      <alignment horizontal="left" vertical="center" wrapText="1"/>
    </xf>
    <xf numFmtId="0" fontId="29" fillId="0" borderId="59" xfId="0" applyFont="1" applyBorder="1" applyAlignment="1">
      <alignment/>
    </xf>
    <xf numFmtId="0" fontId="29" fillId="0" borderId="78" xfId="0" applyFont="1" applyBorder="1" applyAlignment="1">
      <alignment/>
    </xf>
    <xf numFmtId="0" fontId="0" fillId="0" borderId="74" xfId="0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20" fillId="0" borderId="37" xfId="54" applyFont="1" applyFill="1" applyBorder="1" applyAlignment="1">
      <alignment horizontal="left" vertical="top" wrapText="1"/>
      <protection/>
    </xf>
    <xf numFmtId="0" fontId="43" fillId="0" borderId="52" xfId="0" applyFont="1" applyFill="1" applyBorder="1" applyAlignment="1">
      <alignment horizontal="left"/>
    </xf>
    <xf numFmtId="0" fontId="43" fillId="0" borderId="39" xfId="0" applyFont="1" applyFill="1" applyBorder="1" applyAlignment="1">
      <alignment horizontal="left"/>
    </xf>
    <xf numFmtId="0" fontId="0" fillId="0" borderId="43" xfId="0" applyBorder="1" applyAlignment="1">
      <alignment horizontal="center" vertical="center"/>
    </xf>
    <xf numFmtId="0" fontId="11" fillId="0" borderId="77" xfId="54" applyFont="1" applyFill="1" applyBorder="1" applyAlignment="1">
      <alignment horizontal="center" vertical="center" shrinkToFit="1"/>
      <protection/>
    </xf>
    <xf numFmtId="0" fontId="14" fillId="0" borderId="74" xfId="0" applyFont="1" applyFill="1" applyBorder="1" applyAlignment="1">
      <alignment horizontal="center"/>
    </xf>
    <xf numFmtId="0" fontId="14" fillId="0" borderId="75" xfId="0" applyFont="1" applyBorder="1" applyAlignment="1">
      <alignment horizontal="center"/>
    </xf>
    <xf numFmtId="0" fontId="14" fillId="0" borderId="74" xfId="0" applyFont="1" applyFill="1" applyBorder="1" applyAlignment="1">
      <alignment/>
    </xf>
    <xf numFmtId="0" fontId="14" fillId="0" borderId="75" xfId="0" applyFont="1" applyBorder="1" applyAlignment="1">
      <alignment/>
    </xf>
    <xf numFmtId="0" fontId="11" fillId="0" borderId="59" xfId="54" applyFont="1" applyFill="1" applyBorder="1" applyAlignment="1">
      <alignment horizontal="center" vertical="center" textRotation="90" shrinkToFit="1"/>
      <protection/>
    </xf>
    <xf numFmtId="0" fontId="11" fillId="0" borderId="0" xfId="54" applyFont="1" applyFill="1" applyBorder="1" applyAlignment="1">
      <alignment horizontal="center" vertical="center" textRotation="90" shrinkToFit="1"/>
      <protection/>
    </xf>
    <xf numFmtId="0" fontId="44" fillId="0" borderId="50" xfId="0" applyFont="1" applyBorder="1" applyAlignment="1">
      <alignment horizontal="center"/>
    </xf>
    <xf numFmtId="0" fontId="37" fillId="0" borderId="18" xfId="54" applyFont="1" applyFill="1" applyBorder="1" applyAlignment="1">
      <alignment horizontal="left" vertical="center" wrapText="1"/>
      <protection/>
    </xf>
    <xf numFmtId="0" fontId="37" fillId="0" borderId="24" xfId="0" applyFont="1" applyBorder="1" applyAlignment="1">
      <alignment/>
    </xf>
    <xf numFmtId="0" fontId="37" fillId="0" borderId="23" xfId="0" applyFont="1" applyBorder="1" applyAlignment="1">
      <alignment/>
    </xf>
    <xf numFmtId="0" fontId="7" fillId="0" borderId="24" xfId="53" applyFont="1" applyFill="1" applyBorder="1" applyAlignment="1">
      <alignment horizontal="center"/>
      <protection/>
    </xf>
    <xf numFmtId="0" fontId="0" fillId="0" borderId="24" xfId="0" applyBorder="1" applyAlignment="1">
      <alignment horizontal="center"/>
    </xf>
    <xf numFmtId="0" fontId="29" fillId="0" borderId="50" xfId="54" applyFont="1" applyFill="1" applyBorder="1" applyAlignment="1">
      <alignment horizontal="left" vertical="center" wrapText="1"/>
      <protection/>
    </xf>
    <xf numFmtId="0" fontId="39" fillId="0" borderId="50" xfId="0" applyFont="1" applyBorder="1" applyAlignment="1">
      <alignment horizontal="left" wrapText="1"/>
    </xf>
    <xf numFmtId="0" fontId="20" fillId="0" borderId="0" xfId="54" applyFont="1" applyFill="1" applyBorder="1" applyAlignment="1">
      <alignment horizontal="left" vertical="top" wrapText="1"/>
      <protection/>
    </xf>
    <xf numFmtId="0" fontId="43" fillId="0" borderId="0" xfId="0" applyFont="1" applyFill="1" applyBorder="1" applyAlignment="1">
      <alignment horizontal="left"/>
    </xf>
    <xf numFmtId="0" fontId="43" fillId="0" borderId="41" xfId="0" applyFont="1" applyFill="1" applyBorder="1" applyAlignment="1">
      <alignment horizontal="left"/>
    </xf>
    <xf numFmtId="0" fontId="15" fillId="0" borderId="50" xfId="54" applyFont="1" applyFill="1" applyBorder="1" applyAlignment="1">
      <alignment vertical="top" wrapText="1"/>
      <protection/>
    </xf>
    <xf numFmtId="0" fontId="44" fillId="0" borderId="50" xfId="0" applyFont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44" fillId="0" borderId="0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54" fillId="0" borderId="50" xfId="0" applyFont="1" applyFill="1" applyBorder="1" applyAlignment="1">
      <alignment horizontal="left" vertical="top" wrapText="1"/>
    </xf>
    <xf numFmtId="0" fontId="67" fillId="0" borderId="50" xfId="0" applyFont="1" applyBorder="1" applyAlignment="1">
      <alignment horizontal="left"/>
    </xf>
    <xf numFmtId="0" fontId="67" fillId="0" borderId="51" xfId="0" applyFont="1" applyBorder="1" applyAlignment="1">
      <alignment horizontal="left"/>
    </xf>
    <xf numFmtId="0" fontId="15" fillId="0" borderId="0" xfId="54" applyFont="1" applyFill="1" applyBorder="1" applyAlignment="1">
      <alignment horizontal="left" vertical="top" wrapText="1"/>
      <protection/>
    </xf>
    <xf numFmtId="0" fontId="15" fillId="0" borderId="0" xfId="0" applyFont="1" applyFill="1" applyBorder="1" applyAlignment="1">
      <alignment horizontal="left"/>
    </xf>
    <xf numFmtId="0" fontId="15" fillId="0" borderId="41" xfId="0" applyFont="1" applyFill="1" applyBorder="1" applyAlignment="1">
      <alignment horizontal="left"/>
    </xf>
    <xf numFmtId="0" fontId="29" fillId="0" borderId="50" xfId="54" applyFont="1" applyFill="1" applyBorder="1" applyAlignment="1">
      <alignment horizontal="left" vertical="top" wrapText="1"/>
      <protection/>
    </xf>
    <xf numFmtId="0" fontId="8" fillId="0" borderId="34" xfId="0" applyFont="1" applyFill="1" applyBorder="1" applyAlignment="1">
      <alignment horizontal="left" vertical="top" wrapText="1"/>
    </xf>
    <xf numFmtId="0" fontId="44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 vertical="top" wrapText="1"/>
    </xf>
    <xf numFmtId="0" fontId="44" fillId="0" borderId="41" xfId="0" applyFont="1" applyBorder="1" applyAlignment="1">
      <alignment horizontal="left"/>
    </xf>
    <xf numFmtId="0" fontId="15" fillId="0" borderId="0" xfId="0" applyFont="1" applyBorder="1" applyAlignment="1">
      <alignment vertical="top" wrapText="1"/>
    </xf>
    <xf numFmtId="0" fontId="44" fillId="0" borderId="0" xfId="0" applyFont="1" applyBorder="1" applyAlignment="1">
      <alignment/>
    </xf>
    <xf numFmtId="0" fontId="54" fillId="0" borderId="71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8" fillId="0" borderId="77" xfId="53" applyFont="1" applyBorder="1" applyAlignment="1">
      <alignment horizontal="center" vertical="center"/>
      <protection/>
    </xf>
    <xf numFmtId="0" fontId="14" fillId="0" borderId="74" xfId="0" applyFont="1" applyBorder="1" applyAlignment="1">
      <alignment/>
    </xf>
    <xf numFmtId="0" fontId="0" fillId="0" borderId="75" xfId="0" applyBorder="1" applyAlignment="1">
      <alignment/>
    </xf>
    <xf numFmtId="0" fontId="29" fillId="0" borderId="37" xfId="54" applyFont="1" applyFill="1" applyBorder="1" applyAlignment="1">
      <alignment horizontal="left" vertical="top" wrapText="1"/>
      <protection/>
    </xf>
    <xf numFmtId="0" fontId="37" fillId="0" borderId="52" xfId="0" applyFont="1" applyFill="1" applyBorder="1" applyAlignment="1">
      <alignment horizontal="left"/>
    </xf>
    <xf numFmtId="0" fontId="37" fillId="0" borderId="39" xfId="0" applyFont="1" applyFill="1" applyBorder="1" applyAlignment="1">
      <alignment horizontal="left"/>
    </xf>
    <xf numFmtId="0" fontId="9" fillId="0" borderId="11" xfId="53" applyFont="1" applyFill="1" applyBorder="1" applyAlignment="1">
      <alignment horizontal="center" vertical="center" wrapText="1"/>
      <protection/>
    </xf>
    <xf numFmtId="0" fontId="15" fillId="0" borderId="67" xfId="54" applyFont="1" applyFill="1" applyBorder="1" applyAlignment="1">
      <alignment horizontal="left" vertical="center" wrapText="1"/>
      <protection/>
    </xf>
    <xf numFmtId="0" fontId="0" fillId="0" borderId="45" xfId="0" applyBorder="1" applyAlignment="1">
      <alignment horizontal="left" vertical="center" wrapText="1"/>
    </xf>
    <xf numFmtId="0" fontId="21" fillId="0" borderId="50" xfId="53" applyFont="1" applyFill="1" applyBorder="1" applyAlignment="1">
      <alignment horizontal="left" vertical="center"/>
      <protection/>
    </xf>
    <xf numFmtId="0" fontId="44" fillId="0" borderId="50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29" fillId="0" borderId="59" xfId="54" applyFont="1" applyFill="1" applyBorder="1" applyAlignment="1">
      <alignment horizontal="left" vertical="top" wrapText="1"/>
      <protection/>
    </xf>
    <xf numFmtId="0" fontId="39" fillId="0" borderId="59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21" fillId="0" borderId="50" xfId="54" applyFont="1" applyFill="1" applyBorder="1" applyAlignment="1">
      <alignment horizontal="left" vertical="center" wrapText="1"/>
      <protection/>
    </xf>
    <xf numFmtId="0" fontId="0" fillId="0" borderId="50" xfId="0" applyFont="1" applyBorder="1" applyAlignment="1">
      <alignment horizontal="left" wrapText="1"/>
    </xf>
    <xf numFmtId="0" fontId="8" fillId="0" borderId="59" xfId="54" applyFont="1" applyFill="1" applyBorder="1" applyAlignment="1">
      <alignment horizontal="right" vertical="center" wrapText="1"/>
      <protection/>
    </xf>
    <xf numFmtId="0" fontId="15" fillId="0" borderId="59" xfId="0" applyFont="1" applyBorder="1" applyAlignment="1">
      <alignment horizontal="right" vertical="center" wrapText="1"/>
    </xf>
    <xf numFmtId="0" fontId="44" fillId="0" borderId="0" xfId="0" applyFont="1" applyFill="1" applyBorder="1" applyAlignment="1">
      <alignment horizontal="left"/>
    </xf>
    <xf numFmtId="0" fontId="8" fillId="0" borderId="50" xfId="0" applyFont="1" applyFill="1" applyBorder="1" applyAlignment="1">
      <alignment horizontal="left" vertical="top" wrapText="1"/>
    </xf>
    <xf numFmtId="0" fontId="48" fillId="0" borderId="0" xfId="54" applyFont="1" applyFill="1" applyBorder="1" applyAlignment="1">
      <alignment horizontal="left" vertical="top" wrapText="1"/>
      <protection/>
    </xf>
    <xf numFmtId="0" fontId="49" fillId="0" borderId="0" xfId="0" applyFont="1" applyFill="1" applyBorder="1" applyAlignment="1">
      <alignment horizontal="left"/>
    </xf>
    <xf numFmtId="0" fontId="15" fillId="0" borderId="59" xfId="0" applyFont="1" applyBorder="1" applyAlignment="1">
      <alignment vertical="center" wrapText="1"/>
    </xf>
    <xf numFmtId="0" fontId="0" fillId="0" borderId="50" xfId="0" applyBorder="1" applyAlignment="1">
      <alignment horizontal="left" wrapText="1"/>
    </xf>
    <xf numFmtId="0" fontId="7" fillId="0" borderId="12" xfId="53" applyFont="1" applyFill="1" applyBorder="1" applyAlignment="1">
      <alignment horizontal="center" vertical="top" wrapText="1"/>
      <protection/>
    </xf>
    <xf numFmtId="0" fontId="7" fillId="0" borderId="23" xfId="53" applyFont="1" applyFill="1" applyBorder="1" applyAlignment="1">
      <alignment horizontal="center" vertical="top" wrapText="1"/>
      <protection/>
    </xf>
    <xf numFmtId="0" fontId="0" fillId="0" borderId="50" xfId="0" applyFont="1" applyFill="1" applyBorder="1" applyAlignment="1">
      <alignment horizontal="left" wrapText="1"/>
    </xf>
    <xf numFmtId="0" fontId="8" fillId="0" borderId="67" xfId="53" applyFont="1" applyFill="1" applyBorder="1" applyAlignment="1">
      <alignment horizontal="left"/>
      <protection/>
    </xf>
    <xf numFmtId="0" fontId="9" fillId="0" borderId="84" xfId="53" applyFont="1" applyFill="1" applyBorder="1" applyAlignment="1">
      <alignment horizontal="left"/>
      <protection/>
    </xf>
    <xf numFmtId="0" fontId="9" fillId="0" borderId="45" xfId="53" applyFont="1" applyFill="1" applyBorder="1" applyAlignment="1">
      <alignment horizontal="left"/>
      <protection/>
    </xf>
    <xf numFmtId="0" fontId="8" fillId="0" borderId="67" xfId="53" applyFont="1" applyFill="1" applyBorder="1" applyAlignment="1">
      <alignment horizontal="center"/>
      <protection/>
    </xf>
    <xf numFmtId="0" fontId="9" fillId="0" borderId="84" xfId="53" applyFont="1" applyFill="1" applyBorder="1" applyAlignment="1">
      <alignment horizontal="center"/>
      <protection/>
    </xf>
    <xf numFmtId="0" fontId="9" fillId="0" borderId="45" xfId="53" applyFont="1" applyFill="1" applyBorder="1" applyAlignment="1">
      <alignment horizontal="center"/>
      <protection/>
    </xf>
    <xf numFmtId="0" fontId="6" fillId="0" borderId="67" xfId="53" applyFont="1" applyFill="1" applyBorder="1" applyAlignment="1">
      <alignment horizontal="center"/>
      <protection/>
    </xf>
    <xf numFmtId="0" fontId="7" fillId="0" borderId="45" xfId="53" applyFont="1" applyFill="1" applyBorder="1" applyAlignment="1">
      <alignment horizontal="center"/>
      <protection/>
    </xf>
    <xf numFmtId="0" fontId="7" fillId="0" borderId="13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left" vertical="top" wrapText="1"/>
      <protection/>
    </xf>
    <xf numFmtId="0" fontId="7" fillId="0" borderId="23" xfId="53" applyFont="1" applyFill="1" applyBorder="1" applyAlignment="1">
      <alignment horizontal="left" vertical="top" wrapText="1"/>
      <protection/>
    </xf>
    <xf numFmtId="0" fontId="69" fillId="0" borderId="0" xfId="53" applyFont="1" applyBorder="1" applyAlignment="1">
      <alignment horizontal="center"/>
      <protection/>
    </xf>
    <xf numFmtId="0" fontId="70" fillId="0" borderId="0" xfId="0" applyFont="1" applyBorder="1" applyAlignment="1">
      <alignment/>
    </xf>
    <xf numFmtId="0" fontId="8" fillId="0" borderId="77" xfId="53" applyFont="1" applyFill="1" applyBorder="1" applyAlignment="1">
      <alignment horizontal="center" vertical="center" textRotation="90"/>
      <protection/>
    </xf>
    <xf numFmtId="0" fontId="15" fillId="0" borderId="74" xfId="0" applyFont="1" applyFill="1" applyBorder="1" applyAlignment="1">
      <alignment/>
    </xf>
    <xf numFmtId="0" fontId="15" fillId="0" borderId="75" xfId="0" applyFont="1" applyFill="1" applyBorder="1" applyAlignment="1">
      <alignment/>
    </xf>
    <xf numFmtId="0" fontId="8" fillId="0" borderId="41" xfId="0" applyFont="1" applyFill="1" applyBorder="1" applyAlignment="1">
      <alignment horizontal="left" vertical="top" wrapText="1"/>
    </xf>
    <xf numFmtId="0" fontId="15" fillId="0" borderId="50" xfId="0" applyFont="1" applyFill="1" applyBorder="1" applyAlignment="1">
      <alignment vertical="top" wrapText="1"/>
    </xf>
    <xf numFmtId="0" fontId="8" fillId="0" borderId="51" xfId="0" applyFont="1" applyFill="1" applyBorder="1" applyAlignment="1">
      <alignment horizontal="left" vertical="top" wrapText="1"/>
    </xf>
    <xf numFmtId="0" fontId="0" fillId="0" borderId="50" xfId="0" applyBorder="1" applyAlignment="1">
      <alignment wrapText="1"/>
    </xf>
    <xf numFmtId="0" fontId="21" fillId="0" borderId="50" xfId="54" applyFont="1" applyFill="1" applyBorder="1" applyAlignment="1">
      <alignment horizontal="left" vertical="center" wrapText="1"/>
      <protection/>
    </xf>
    <xf numFmtId="0" fontId="20" fillId="0" borderId="52" xfId="54" applyFont="1" applyFill="1" applyBorder="1" applyAlignment="1">
      <alignment horizontal="left" vertical="top" wrapText="1"/>
      <protection/>
    </xf>
    <xf numFmtId="0" fontId="20" fillId="0" borderId="39" xfId="54" applyFont="1" applyFill="1" applyBorder="1" applyAlignment="1">
      <alignment horizontal="left" vertical="top" wrapText="1"/>
      <protection/>
    </xf>
    <xf numFmtId="0" fontId="8" fillId="0" borderId="0" xfId="54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8" fillId="0" borderId="74" xfId="53" applyFont="1" applyFill="1" applyBorder="1" applyAlignment="1">
      <alignment horizontal="center" vertical="center" textRotation="90"/>
      <protection/>
    </xf>
    <xf numFmtId="0" fontId="8" fillId="0" borderId="75" xfId="53" applyFont="1" applyFill="1" applyBorder="1" applyAlignment="1">
      <alignment horizontal="center" vertical="center" textRotation="90"/>
      <protection/>
    </xf>
    <xf numFmtId="0" fontId="8" fillId="0" borderId="74" xfId="53" applyFont="1" applyBorder="1" applyAlignment="1">
      <alignment horizontal="center" vertical="center"/>
      <protection/>
    </xf>
    <xf numFmtId="0" fontId="8" fillId="0" borderId="75" xfId="53" applyFont="1" applyBorder="1" applyAlignment="1">
      <alignment horizontal="center" vertical="center"/>
      <protection/>
    </xf>
    <xf numFmtId="0" fontId="3" fillId="0" borderId="74" xfId="54" applyFont="1" applyFill="1" applyBorder="1" applyAlignment="1">
      <alignment horizontal="center" vertical="center" shrinkToFit="1"/>
      <protection/>
    </xf>
    <xf numFmtId="0" fontId="3" fillId="0" borderId="75" xfId="54" applyFont="1" applyFill="1" applyBorder="1" applyAlignment="1">
      <alignment horizontal="center" vertical="center" shrinkToFit="1"/>
      <protection/>
    </xf>
    <xf numFmtId="0" fontId="8" fillId="0" borderId="0" xfId="53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8" fillId="0" borderId="50" xfId="53" applyFont="1" applyBorder="1" applyAlignment="1">
      <alignment/>
      <protection/>
    </xf>
    <xf numFmtId="0" fontId="15" fillId="0" borderId="50" xfId="0" applyFont="1" applyBorder="1" applyAlignment="1">
      <alignment/>
    </xf>
    <xf numFmtId="0" fontId="3" fillId="0" borderId="86" xfId="54" applyFont="1" applyFill="1" applyBorder="1" applyAlignment="1">
      <alignment horizontal="center" vertical="center" shrinkToFit="1"/>
      <protection/>
    </xf>
    <xf numFmtId="0" fontId="39" fillId="0" borderId="39" xfId="0" applyFont="1" applyFill="1" applyBorder="1" applyAlignment="1">
      <alignment horizontal="center"/>
    </xf>
    <xf numFmtId="0" fontId="9" fillId="0" borderId="78" xfId="53" applyFont="1" applyBorder="1" applyAlignment="1">
      <alignment horizontal="center" vertical="center" textRotation="90"/>
      <protection/>
    </xf>
    <xf numFmtId="0" fontId="0" fillId="0" borderId="64" xfId="0" applyFill="1" applyBorder="1" applyAlignment="1">
      <alignment horizontal="center"/>
    </xf>
    <xf numFmtId="0" fontId="9" fillId="0" borderId="67" xfId="53" applyFont="1" applyFill="1" applyBorder="1" applyAlignment="1">
      <alignment horizontal="center"/>
      <protection/>
    </xf>
    <xf numFmtId="0" fontId="0" fillId="0" borderId="41" xfId="0" applyBorder="1" applyAlignment="1">
      <alignment/>
    </xf>
    <xf numFmtId="0" fontId="7" fillId="0" borderId="11" xfId="53" applyFont="1" applyFill="1" applyBorder="1" applyAlignment="1">
      <alignment horizontal="center" vertical="center" wrapText="1"/>
      <protection/>
    </xf>
    <xf numFmtId="0" fontId="0" fillId="0" borderId="63" xfId="0" applyFill="1" applyBorder="1" applyAlignment="1">
      <alignment horizontal="center"/>
    </xf>
    <xf numFmtId="0" fontId="12" fillId="0" borderId="25" xfId="54" applyFont="1" applyFill="1" applyBorder="1" applyAlignment="1">
      <alignment horizontal="center" vertical="center" textRotation="90" shrinkToFit="1"/>
      <protection/>
    </xf>
    <xf numFmtId="0" fontId="7" fillId="0" borderId="50" xfId="53" applyFont="1" applyFill="1" applyBorder="1" applyAlignment="1">
      <alignment horizontal="center" vertical="top" wrapText="1"/>
      <protection/>
    </xf>
    <xf numFmtId="0" fontId="7" fillId="0" borderId="51" xfId="53" applyFont="1" applyFill="1" applyBorder="1" applyAlignment="1">
      <alignment horizontal="center" vertical="top" wrapText="1"/>
      <protection/>
    </xf>
    <xf numFmtId="0" fontId="0" fillId="0" borderId="51" xfId="0" applyBorder="1" applyAlignment="1">
      <alignment/>
    </xf>
    <xf numFmtId="0" fontId="29" fillId="0" borderId="85" xfId="53" applyFont="1" applyFill="1" applyBorder="1" applyAlignment="1">
      <alignment horizontal="left" vertical="center"/>
      <protection/>
    </xf>
    <xf numFmtId="0" fontId="37" fillId="0" borderId="52" xfId="0" applyFont="1" applyBorder="1" applyAlignment="1">
      <alignment horizontal="left"/>
    </xf>
    <xf numFmtId="0" fontId="37" fillId="0" borderId="39" xfId="0" applyFont="1" applyBorder="1" applyAlignment="1">
      <alignment horizontal="left"/>
    </xf>
    <xf numFmtId="0" fontId="16" fillId="0" borderId="14" xfId="54" applyFont="1" applyFill="1" applyBorder="1">
      <alignment/>
      <protection/>
    </xf>
    <xf numFmtId="0" fontId="29" fillId="0" borderId="21" xfId="53" applyFont="1" applyFill="1" applyBorder="1" applyAlignment="1">
      <alignment horizontal="center" vertical="center"/>
      <protection/>
    </xf>
    <xf numFmtId="0" fontId="29" fillId="0" borderId="21" xfId="53" applyFont="1" applyFill="1" applyBorder="1" applyAlignment="1">
      <alignment horizontal="center" vertical="center"/>
      <protection/>
    </xf>
    <xf numFmtId="0" fontId="16" fillId="0" borderId="31" xfId="53" applyFont="1" applyFill="1" applyBorder="1" applyAlignment="1">
      <alignment horizontal="center" vertical="center"/>
      <protection/>
    </xf>
    <xf numFmtId="0" fontId="1" fillId="0" borderId="32" xfId="53" applyFont="1" applyBorder="1">
      <alignment/>
      <protection/>
    </xf>
    <xf numFmtId="0" fontId="16" fillId="0" borderId="15" xfId="54" applyFont="1" applyFill="1" applyBorder="1" applyAlignment="1">
      <alignment wrapText="1"/>
      <protection/>
    </xf>
    <xf numFmtId="0" fontId="29" fillId="0" borderId="10" xfId="53" applyFont="1" applyFill="1" applyBorder="1" applyAlignment="1">
      <alignment horizontal="center" vertical="center"/>
      <protection/>
    </xf>
    <xf numFmtId="0" fontId="1" fillId="0" borderId="23" xfId="53" applyFont="1" applyBorder="1">
      <alignment/>
      <protection/>
    </xf>
    <xf numFmtId="0" fontId="31" fillId="0" borderId="12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left" vertical="center" wrapText="1"/>
    </xf>
    <xf numFmtId="0" fontId="16" fillId="0" borderId="42" xfId="53" applyFont="1" applyFill="1" applyBorder="1" applyAlignment="1">
      <alignment horizontal="center" vertical="center"/>
      <protection/>
    </xf>
    <xf numFmtId="0" fontId="26" fillId="0" borderId="18" xfId="54" applyFont="1" applyFill="1" applyBorder="1" applyAlignment="1">
      <alignment vertical="top" wrapText="1"/>
      <protection/>
    </xf>
    <xf numFmtId="0" fontId="18" fillId="0" borderId="12" xfId="53" applyFont="1" applyFill="1" applyBorder="1" applyAlignment="1">
      <alignment horizontal="center" vertical="center"/>
      <protection/>
    </xf>
    <xf numFmtId="0" fontId="16" fillId="0" borderId="25" xfId="54" applyFont="1" applyFill="1" applyBorder="1" applyAlignment="1">
      <alignment/>
      <protection/>
    </xf>
    <xf numFmtId="0" fontId="7" fillId="0" borderId="16" xfId="54" applyFont="1" applyFill="1" applyBorder="1" applyAlignment="1">
      <alignment vertical="center"/>
      <protection/>
    </xf>
    <xf numFmtId="0" fontId="8" fillId="0" borderId="13" xfId="0" applyFont="1" applyFill="1" applyBorder="1" applyAlignment="1">
      <alignment horizontal="center"/>
    </xf>
    <xf numFmtId="0" fontId="16" fillId="0" borderId="15" xfId="54" applyFont="1" applyFill="1" applyBorder="1" applyAlignment="1">
      <alignment vertical="center"/>
      <protection/>
    </xf>
    <xf numFmtId="0" fontId="16" fillId="0" borderId="15" xfId="54" applyFont="1" applyFill="1" applyBorder="1">
      <alignment/>
      <protection/>
    </xf>
    <xf numFmtId="0" fontId="16" fillId="0" borderId="72" xfId="53" applyFont="1" applyFill="1" applyBorder="1" applyAlignment="1">
      <alignment horizontal="center" vertical="center"/>
      <protection/>
    </xf>
    <xf numFmtId="0" fontId="14" fillId="0" borderId="43" xfId="0" applyFont="1" applyFill="1" applyBorder="1" applyAlignment="1">
      <alignment vertical="center"/>
    </xf>
    <xf numFmtId="0" fontId="1" fillId="0" borderId="12" xfId="54" applyFont="1" applyFill="1" applyBorder="1" applyAlignment="1">
      <alignment vertical="center" wrapText="1"/>
      <protection/>
    </xf>
    <xf numFmtId="0" fontId="16" fillId="0" borderId="15" xfId="54" applyFont="1" applyFill="1" applyBorder="1" applyAlignment="1">
      <alignment vertical="center" wrapText="1"/>
      <protection/>
    </xf>
    <xf numFmtId="0" fontId="17" fillId="0" borderId="23" xfId="54" applyFont="1" applyFill="1" applyBorder="1" applyAlignment="1">
      <alignment wrapText="1"/>
      <protection/>
    </xf>
    <xf numFmtId="0" fontId="16" fillId="0" borderId="53" xfId="54" applyFont="1" applyFill="1" applyBorder="1" applyAlignment="1">
      <alignment vertical="center" wrapText="1"/>
      <protection/>
    </xf>
    <xf numFmtId="0" fontId="18" fillId="0" borderId="53" xfId="54" applyFont="1" applyFill="1" applyBorder="1" applyAlignment="1">
      <alignment vertical="center" wrapText="1"/>
      <protection/>
    </xf>
    <xf numFmtId="0" fontId="6" fillId="0" borderId="23" xfId="53" applyFont="1" applyBorder="1" applyAlignment="1">
      <alignment vertical="top" wrapText="1"/>
      <protection/>
    </xf>
    <xf numFmtId="0" fontId="17" fillId="0" borderId="23" xfId="54" applyFont="1" applyFill="1" applyBorder="1" applyAlignment="1">
      <alignment vertical="top"/>
      <protection/>
    </xf>
    <xf numFmtId="0" fontId="24" fillId="0" borderId="11" xfId="54" applyFont="1" applyFill="1" applyBorder="1" applyAlignment="1">
      <alignment horizontal="center" vertical="center"/>
      <protection/>
    </xf>
    <xf numFmtId="0" fontId="26" fillId="0" borderId="19" xfId="53" applyFont="1" applyFill="1" applyBorder="1" applyAlignment="1">
      <alignment horizontal="center" vertical="center"/>
      <protection/>
    </xf>
    <xf numFmtId="0" fontId="41" fillId="0" borderId="21" xfId="53" applyFont="1" applyFill="1" applyBorder="1" applyAlignment="1">
      <alignment horizontal="center" vertical="center"/>
      <protection/>
    </xf>
    <xf numFmtId="0" fontId="16" fillId="0" borderId="67" xfId="53" applyFont="1" applyFill="1" applyBorder="1" applyAlignment="1">
      <alignment horizontal="center" vertical="center"/>
      <protection/>
    </xf>
    <xf numFmtId="0" fontId="16" fillId="38" borderId="14" xfId="0" applyFont="1" applyFill="1" applyBorder="1" applyAlignment="1">
      <alignment horizontal="left" vertical="center" wrapText="1"/>
    </xf>
    <xf numFmtId="0" fontId="16" fillId="0" borderId="14" xfId="54" applyFont="1" applyFill="1" applyBorder="1" applyAlignment="1">
      <alignment horizontal="left" vertical="center" wrapText="1"/>
      <protection/>
    </xf>
    <xf numFmtId="0" fontId="24" fillId="38" borderId="15" xfId="54" applyFont="1" applyFill="1" applyBorder="1" applyAlignment="1">
      <alignment horizontal="center" vertical="center"/>
      <protection/>
    </xf>
    <xf numFmtId="0" fontId="18" fillId="0" borderId="19" xfId="53" applyFont="1" applyFill="1" applyBorder="1" applyAlignment="1">
      <alignment horizontal="center" vertical="center"/>
      <protection/>
    </xf>
    <xf numFmtId="0" fontId="16" fillId="35" borderId="11" xfId="53" applyFont="1" applyFill="1" applyBorder="1" applyAlignment="1">
      <alignment horizontal="center" vertical="center"/>
      <protection/>
    </xf>
    <xf numFmtId="0" fontId="16" fillId="35" borderId="10" xfId="53" applyFont="1" applyFill="1" applyBorder="1" applyAlignment="1">
      <alignment horizontal="center" vertical="center"/>
      <protection/>
    </xf>
    <xf numFmtId="0" fontId="59" fillId="0" borderId="23" xfId="53" applyFont="1" applyFill="1" applyBorder="1" applyAlignment="1">
      <alignment vertical="top" wrapText="1"/>
      <protection/>
    </xf>
    <xf numFmtId="0" fontId="16" fillId="0" borderId="85" xfId="53" applyFont="1" applyFill="1" applyBorder="1" applyAlignment="1">
      <alignment horizontal="center" vertical="center"/>
      <protection/>
    </xf>
    <xf numFmtId="0" fontId="15" fillId="0" borderId="27" xfId="0" applyFont="1" applyBorder="1" applyAlignment="1">
      <alignment vertical="top" wrapText="1"/>
    </xf>
    <xf numFmtId="0" fontId="14" fillId="0" borderId="66" xfId="0" applyFont="1" applyBorder="1" applyAlignment="1">
      <alignment vertical="top" wrapText="1"/>
    </xf>
    <xf numFmtId="0" fontId="29" fillId="0" borderId="48" xfId="53" applyFont="1" applyFill="1" applyBorder="1" applyAlignment="1">
      <alignment horizontal="center" vertical="center"/>
      <protection/>
    </xf>
    <xf numFmtId="0" fontId="29" fillId="0" borderId="27" xfId="53" applyFont="1" applyFill="1" applyBorder="1" applyAlignment="1">
      <alignment horizontal="center" vertical="center"/>
      <protection/>
    </xf>
    <xf numFmtId="0" fontId="29" fillId="0" borderId="49" xfId="53" applyFont="1" applyFill="1" applyBorder="1" applyAlignment="1">
      <alignment horizontal="center" vertical="center"/>
      <protection/>
    </xf>
    <xf numFmtId="0" fontId="37" fillId="0" borderId="27" xfId="0" applyFont="1" applyBorder="1" applyAlignment="1">
      <alignment horizontal="center" vertical="center"/>
    </xf>
    <xf numFmtId="0" fontId="95" fillId="0" borderId="49" xfId="53" applyFont="1" applyBorder="1" applyAlignment="1">
      <alignment wrapText="1"/>
      <protection/>
    </xf>
    <xf numFmtId="1" fontId="32" fillId="0" borderId="0" xfId="53" applyNumberFormat="1" applyFont="1" applyAlignment="1">
      <alignment horizontal="center"/>
      <protection/>
    </xf>
    <xf numFmtId="0" fontId="1" fillId="0" borderId="10" xfId="53" applyBorder="1">
      <alignment/>
      <protection/>
    </xf>
    <xf numFmtId="0" fontId="19" fillId="0" borderId="0" xfId="0" applyFont="1" applyAlignment="1">
      <alignment wrapText="1"/>
    </xf>
    <xf numFmtId="0" fontId="8" fillId="0" borderId="0" xfId="53" applyFont="1" applyAlignment="1">
      <alignment horizontal="left"/>
      <protection/>
    </xf>
    <xf numFmtId="0" fontId="14" fillId="0" borderId="0" xfId="0" applyFont="1" applyAlignment="1">
      <alignment horizontal="left"/>
    </xf>
    <xf numFmtId="0" fontId="25" fillId="0" borderId="0" xfId="53" applyFont="1" applyAlignment="1">
      <alignment horizontal="center"/>
      <protection/>
    </xf>
    <xf numFmtId="0" fontId="6" fillId="0" borderId="67" xfId="53" applyFont="1" applyFill="1" applyBorder="1" applyAlignment="1">
      <alignment horizontal="center"/>
      <protection/>
    </xf>
    <xf numFmtId="0" fontId="6" fillId="0" borderId="84" xfId="53" applyFont="1" applyFill="1" applyBorder="1" applyAlignment="1">
      <alignment horizontal="center"/>
      <protection/>
    </xf>
    <xf numFmtId="0" fontId="6" fillId="0" borderId="45" xfId="53" applyFont="1" applyFill="1" applyBorder="1" applyAlignment="1">
      <alignment horizontal="center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center" vertical="top" wrapText="1"/>
      <protection/>
    </xf>
    <xf numFmtId="0" fontId="1" fillId="0" borderId="23" xfId="53" applyFont="1" applyFill="1" applyBorder="1" applyAlignment="1">
      <alignment horizontal="center" vertical="top" wrapText="1"/>
      <protection/>
    </xf>
    <xf numFmtId="0" fontId="31" fillId="0" borderId="10" xfId="0" applyFont="1" applyBorder="1" applyAlignment="1">
      <alignment horizontal="center" vertical="center"/>
    </xf>
    <xf numFmtId="0" fontId="31" fillId="0" borderId="12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center" vertical="center"/>
    </xf>
    <xf numFmtId="0" fontId="29" fillId="0" borderId="13" xfId="54" applyNumberFormat="1" applyFont="1" applyFill="1" applyBorder="1" applyAlignment="1">
      <alignment horizontal="center" vertical="center"/>
      <protection/>
    </xf>
    <xf numFmtId="0" fontId="29" fillId="0" borderId="10" xfId="54" applyNumberFormat="1" applyFont="1" applyFill="1" applyBorder="1" applyAlignment="1">
      <alignment horizontal="center" vertical="center"/>
      <protection/>
    </xf>
    <xf numFmtId="0" fontId="29" fillId="0" borderId="31" xfId="53" applyFont="1" applyFill="1" applyBorder="1" applyAlignment="1">
      <alignment horizontal="center" vertical="center"/>
      <protection/>
    </xf>
    <xf numFmtId="1" fontId="29" fillId="0" borderId="10" xfId="54" applyNumberFormat="1" applyFont="1" applyFill="1" applyBorder="1" applyAlignment="1">
      <alignment horizontal="center" vertical="center"/>
      <protection/>
    </xf>
    <xf numFmtId="0" fontId="29" fillId="0" borderId="20" xfId="53" applyFont="1" applyFill="1" applyBorder="1" applyAlignment="1">
      <alignment horizontal="center" vertical="center"/>
      <protection/>
    </xf>
    <xf numFmtId="0" fontId="29" fillId="0" borderId="42" xfId="53" applyFont="1" applyFill="1" applyBorder="1" applyAlignment="1">
      <alignment horizontal="center" vertical="center"/>
      <protection/>
    </xf>
    <xf numFmtId="0" fontId="31" fillId="0" borderId="15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center" vertical="center"/>
    </xf>
    <xf numFmtId="0" fontId="29" fillId="0" borderId="13" xfId="53" applyFont="1" applyFill="1" applyBorder="1" applyAlignment="1">
      <alignment horizontal="center" vertical="center"/>
      <protection/>
    </xf>
    <xf numFmtId="0" fontId="29" fillId="0" borderId="16" xfId="53" applyFont="1" applyFill="1" applyBorder="1" applyAlignment="1">
      <alignment horizontal="center" vertical="center"/>
      <protection/>
    </xf>
    <xf numFmtId="1" fontId="29" fillId="0" borderId="11" xfId="54" applyNumberFormat="1" applyFont="1" applyFill="1" applyBorder="1" applyAlignment="1">
      <alignment horizontal="center" vertical="center"/>
      <protection/>
    </xf>
    <xf numFmtId="0" fontId="29" fillId="0" borderId="11" xfId="53" applyFont="1" applyFill="1" applyBorder="1" applyAlignment="1">
      <alignment horizontal="center" vertical="center"/>
      <protection/>
    </xf>
    <xf numFmtId="0" fontId="8" fillId="0" borderId="23" xfId="53" applyFont="1" applyBorder="1" applyAlignment="1">
      <alignment vertical="top" wrapText="1"/>
      <protection/>
    </xf>
    <xf numFmtId="0" fontId="29" fillId="0" borderId="12" xfId="53" applyFont="1" applyFill="1" applyBorder="1" applyAlignment="1">
      <alignment horizontal="center" vertical="center"/>
      <protection/>
    </xf>
    <xf numFmtId="208" fontId="29" fillId="0" borderId="10" xfId="53" applyNumberFormat="1" applyFont="1" applyFill="1" applyBorder="1" applyAlignment="1">
      <alignment horizontal="center" vertical="center"/>
      <protection/>
    </xf>
    <xf numFmtId="0" fontId="29" fillId="0" borderId="35" xfId="53" applyFont="1" applyFill="1" applyBorder="1" applyAlignment="1">
      <alignment horizontal="center" vertical="center"/>
      <protection/>
    </xf>
    <xf numFmtId="0" fontId="29" fillId="0" borderId="19" xfId="53" applyFont="1" applyFill="1" applyBorder="1" applyAlignment="1">
      <alignment horizontal="center" vertical="center"/>
      <protection/>
    </xf>
    <xf numFmtId="0" fontId="16" fillId="0" borderId="18" xfId="0" applyFont="1" applyBorder="1" applyAlignment="1">
      <alignment vertical="center" wrapText="1"/>
    </xf>
    <xf numFmtId="0" fontId="15" fillId="0" borderId="18" xfId="54" applyFont="1" applyFill="1" applyBorder="1" applyAlignment="1">
      <alignment horizontal="left" vertical="center" wrapText="1"/>
      <protection/>
    </xf>
    <xf numFmtId="0" fontId="0" fillId="0" borderId="23" xfId="0" applyBorder="1" applyAlignment="1">
      <alignment horizontal="left" vertical="center" wrapText="1"/>
    </xf>
    <xf numFmtId="0" fontId="24" fillId="0" borderId="15" xfId="54" applyFont="1" applyFill="1" applyBorder="1" applyAlignment="1">
      <alignment horizontal="center" vertical="center" wrapText="1"/>
      <protection/>
    </xf>
    <xf numFmtId="0" fontId="24" fillId="0" borderId="12" xfId="53" applyFont="1" applyFill="1" applyBorder="1" applyAlignment="1">
      <alignment horizontal="center" vertical="center"/>
      <protection/>
    </xf>
    <xf numFmtId="0" fontId="29" fillId="0" borderId="18" xfId="53" applyFont="1" applyFill="1" applyBorder="1" applyAlignment="1">
      <alignment horizontal="left" vertical="center"/>
      <protection/>
    </xf>
    <xf numFmtId="0" fontId="37" fillId="0" borderId="24" xfId="0" applyFont="1" applyBorder="1" applyAlignment="1">
      <alignment horizontal="left"/>
    </xf>
    <xf numFmtId="0" fontId="37" fillId="0" borderId="23" xfId="0" applyFont="1" applyBorder="1" applyAlignment="1">
      <alignment horizontal="left"/>
    </xf>
    <xf numFmtId="0" fontId="24" fillId="0" borderId="53" xfId="53" applyFont="1" applyFill="1" applyBorder="1" applyAlignment="1">
      <alignment horizontal="center" vertical="center"/>
      <protection/>
    </xf>
    <xf numFmtId="0" fontId="31" fillId="0" borderId="69" xfId="0" applyFont="1" applyFill="1" applyBorder="1" applyAlignment="1">
      <alignment horizontal="left" vertical="center" wrapText="1"/>
    </xf>
    <xf numFmtId="0" fontId="99" fillId="0" borderId="15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23" xfId="0" applyFont="1" applyBorder="1" applyAlignment="1">
      <alignment horizontal="left"/>
    </xf>
    <xf numFmtId="0" fontId="24" fillId="0" borderId="43" xfId="53" applyFont="1" applyFill="1" applyBorder="1" applyAlignment="1">
      <alignment horizontal="center" vertical="center"/>
      <protection/>
    </xf>
    <xf numFmtId="0" fontId="0" fillId="0" borderId="60" xfId="0" applyFont="1" applyFill="1" applyBorder="1" applyAlignment="1">
      <alignment horizontal="left" vertical="center" wrapText="1"/>
    </xf>
    <xf numFmtId="0" fontId="24" fillId="0" borderId="15" xfId="53" applyFont="1" applyFill="1" applyBorder="1" applyAlignment="1">
      <alignment horizontal="center" vertical="center"/>
      <protection/>
    </xf>
    <xf numFmtId="0" fontId="31" fillId="0" borderId="24" xfId="0" applyFont="1" applyBorder="1" applyAlignment="1">
      <alignment horizontal="left" vertical="center" wrapText="1"/>
    </xf>
    <xf numFmtId="1" fontId="29" fillId="0" borderId="13" xfId="54" applyNumberFormat="1" applyFont="1" applyFill="1" applyBorder="1" applyAlignment="1">
      <alignment horizontal="center" vertical="center"/>
      <protection/>
    </xf>
    <xf numFmtId="0" fontId="21" fillId="0" borderId="16" xfId="53" applyFont="1" applyFill="1" applyBorder="1" applyAlignment="1">
      <alignment horizontal="center" vertical="center"/>
      <protection/>
    </xf>
    <xf numFmtId="0" fontId="21" fillId="0" borderId="12" xfId="53" applyFont="1" applyFill="1" applyBorder="1" applyAlignment="1">
      <alignment horizontal="center" vertical="center"/>
      <protection/>
    </xf>
    <xf numFmtId="0" fontId="99" fillId="0" borderId="24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/>
    </xf>
    <xf numFmtId="0" fontId="37" fillId="0" borderId="10" xfId="0" applyFont="1" applyBorder="1" applyAlignment="1">
      <alignment horizontal="left"/>
    </xf>
    <xf numFmtId="0" fontId="37" fillId="0" borderId="16" xfId="0" applyFont="1" applyBorder="1" applyAlignment="1">
      <alignment horizontal="left"/>
    </xf>
    <xf numFmtId="0" fontId="73" fillId="0" borderId="23" xfId="0" applyFont="1" applyBorder="1" applyAlignment="1">
      <alignment horizontal="left" wrapText="1"/>
    </xf>
    <xf numFmtId="0" fontId="73" fillId="0" borderId="23" xfId="0" applyFont="1" applyBorder="1" applyAlignment="1">
      <alignment horizontal="left" wrapText="1"/>
    </xf>
    <xf numFmtId="0" fontId="31" fillId="0" borderId="24" xfId="0" applyFont="1" applyFill="1" applyBorder="1" applyAlignment="1">
      <alignment horizontal="left" vertical="center" wrapText="1"/>
    </xf>
    <xf numFmtId="0" fontId="21" fillId="0" borderId="42" xfId="53" applyFont="1" applyFill="1" applyBorder="1" applyAlignment="1">
      <alignment horizontal="center" vertical="center"/>
      <protection/>
    </xf>
    <xf numFmtId="0" fontId="99" fillId="0" borderId="24" xfId="0" applyFont="1" applyFill="1" applyBorder="1" applyAlignment="1">
      <alignment horizontal="left" vertical="center" wrapText="1"/>
    </xf>
    <xf numFmtId="0" fontId="25" fillId="0" borderId="23" xfId="53" applyFont="1" applyBorder="1" applyAlignment="1">
      <alignment vertical="center"/>
      <protection/>
    </xf>
    <xf numFmtId="0" fontId="100" fillId="0" borderId="15" xfId="0" applyFont="1" applyBorder="1" applyAlignment="1">
      <alignment horizontal="left" vertical="center" wrapText="1"/>
    </xf>
    <xf numFmtId="0" fontId="101" fillId="0" borderId="23" xfId="53" applyFont="1" applyBorder="1" applyAlignment="1">
      <alignment vertical="center" wrapText="1"/>
      <protection/>
    </xf>
    <xf numFmtId="0" fontId="29" fillId="0" borderId="0" xfId="53" applyFont="1" applyFill="1" applyBorder="1" applyAlignment="1">
      <alignment horizontal="center" vertical="center"/>
      <protection/>
    </xf>
    <xf numFmtId="0" fontId="37" fillId="0" borderId="0" xfId="0" applyFont="1" applyBorder="1" applyAlignment="1">
      <alignment horizontal="center" vertical="center"/>
    </xf>
    <xf numFmtId="0" fontId="95" fillId="0" borderId="0" xfId="53" applyFont="1" applyBorder="1" applyAlignment="1">
      <alignment wrapText="1"/>
      <protection/>
    </xf>
    <xf numFmtId="0" fontId="57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21" fillId="0" borderId="10" xfId="54" applyFont="1" applyFill="1" applyBorder="1" applyAlignment="1">
      <alignment horizontal="center" vertical="center"/>
      <protection/>
    </xf>
    <xf numFmtId="0" fontId="37" fillId="0" borderId="10" xfId="0" applyFont="1" applyBorder="1" applyAlignment="1">
      <alignment horizontal="center" vertical="center"/>
    </xf>
    <xf numFmtId="0" fontId="95" fillId="0" borderId="10" xfId="53" applyFont="1" applyBorder="1" applyAlignment="1">
      <alignment wrapText="1"/>
      <protection/>
    </xf>
    <xf numFmtId="208" fontId="32" fillId="0" borderId="69" xfId="53" applyNumberFormat="1" applyFont="1" applyBorder="1" applyAlignment="1">
      <alignment horizontal="center"/>
      <protection/>
    </xf>
    <xf numFmtId="0" fontId="0" fillId="0" borderId="69" xfId="0" applyBorder="1" applyAlignment="1">
      <alignment/>
    </xf>
    <xf numFmtId="208" fontId="0" fillId="0" borderId="69" xfId="0" applyNumberFormat="1" applyBorder="1" applyAlignment="1">
      <alignment/>
    </xf>
    <xf numFmtId="0" fontId="1" fillId="0" borderId="21" xfId="53" applyFont="1" applyBorder="1">
      <alignment/>
      <protection/>
    </xf>
    <xf numFmtId="0" fontId="11" fillId="0" borderId="21" xfId="54" applyFont="1" applyFill="1" applyBorder="1" applyAlignment="1">
      <alignment horizontal="right"/>
      <protection/>
    </xf>
    <xf numFmtId="0" fontId="36" fillId="0" borderId="21" xfId="54" applyFont="1" applyFill="1" applyBorder="1" applyAlignment="1">
      <alignment horizontal="center"/>
      <protection/>
    </xf>
    <xf numFmtId="0" fontId="69" fillId="0" borderId="0" xfId="53" applyFont="1">
      <alignment/>
      <protection/>
    </xf>
    <xf numFmtId="0" fontId="8" fillId="0" borderId="0" xfId="53" applyFont="1">
      <alignment/>
      <protection/>
    </xf>
    <xf numFmtId="0" fontId="96" fillId="0" borderId="0" xfId="53" applyFont="1">
      <alignment/>
      <protection/>
    </xf>
    <xf numFmtId="0" fontId="8" fillId="0" borderId="0" xfId="53" applyFont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Годовой план" xfId="53"/>
    <cellStyle name="Обычный_Уч.план1" xfId="54"/>
    <cellStyle name="Обычный_Штатное расписание 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428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0" y="428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0" y="428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0" y="428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0" y="428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0" y="428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0" y="428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0" y="428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0" y="428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0" y="428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 fLocksText="0">
      <xdr:nvSpPr>
        <xdr:cNvPr id="11" name="Text Box 11"/>
        <xdr:cNvSpPr txBox="1">
          <a:spLocks noChangeArrowheads="1"/>
        </xdr:cNvSpPr>
      </xdr:nvSpPr>
      <xdr:spPr>
        <a:xfrm>
          <a:off x="0" y="428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30</xdr:row>
      <xdr:rowOff>0</xdr:rowOff>
    </xdr:from>
    <xdr:ext cx="104775" cy="228600"/>
    <xdr:sp fLocksText="0">
      <xdr:nvSpPr>
        <xdr:cNvPr id="12" name="Text Box 12"/>
        <xdr:cNvSpPr txBox="1">
          <a:spLocks noChangeArrowheads="1"/>
        </xdr:cNvSpPr>
      </xdr:nvSpPr>
      <xdr:spPr>
        <a:xfrm>
          <a:off x="581025" y="9458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</xdr:colOff>
      <xdr:row>0</xdr:row>
      <xdr:rowOff>0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6000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0" y="428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0" y="428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0" y="428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0" y="428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0" y="428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0" y="428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0" y="428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0" y="428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0" y="428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 fLocksText="0">
      <xdr:nvSpPr>
        <xdr:cNvPr id="11" name="Text Box 11"/>
        <xdr:cNvSpPr txBox="1">
          <a:spLocks noChangeArrowheads="1"/>
        </xdr:cNvSpPr>
      </xdr:nvSpPr>
      <xdr:spPr>
        <a:xfrm>
          <a:off x="0" y="428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 fLocksText="0">
      <xdr:nvSpPr>
        <xdr:cNvPr id="12" name="Text Box 12"/>
        <xdr:cNvSpPr txBox="1">
          <a:spLocks noChangeArrowheads="1"/>
        </xdr:cNvSpPr>
      </xdr:nvSpPr>
      <xdr:spPr>
        <a:xfrm>
          <a:off x="0" y="428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31</xdr:row>
      <xdr:rowOff>0</xdr:rowOff>
    </xdr:from>
    <xdr:ext cx="104775" cy="228600"/>
    <xdr:sp fLocksText="0">
      <xdr:nvSpPr>
        <xdr:cNvPr id="13" name="Text Box 13"/>
        <xdr:cNvSpPr txBox="1">
          <a:spLocks noChangeArrowheads="1"/>
        </xdr:cNvSpPr>
      </xdr:nvSpPr>
      <xdr:spPr>
        <a:xfrm>
          <a:off x="600075" y="10191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0</xdr:row>
      <xdr:rowOff>0</xdr:rowOff>
    </xdr:from>
    <xdr:ext cx="114300" cy="285750"/>
    <xdr:sp fLocksText="0">
      <xdr:nvSpPr>
        <xdr:cNvPr id="1" name="Text Box 1"/>
        <xdr:cNvSpPr txBox="1">
          <a:spLocks noChangeArrowheads="1"/>
        </xdr:cNvSpPr>
      </xdr:nvSpPr>
      <xdr:spPr>
        <a:xfrm>
          <a:off x="552450" y="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0</xdr:row>
      <xdr:rowOff>0</xdr:rowOff>
    </xdr:from>
    <xdr:ext cx="114300" cy="285750"/>
    <xdr:sp fLocksText="0">
      <xdr:nvSpPr>
        <xdr:cNvPr id="2" name="Text Box 4"/>
        <xdr:cNvSpPr txBox="1">
          <a:spLocks noChangeArrowheads="1"/>
        </xdr:cNvSpPr>
      </xdr:nvSpPr>
      <xdr:spPr>
        <a:xfrm>
          <a:off x="552450" y="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0</xdr:row>
      <xdr:rowOff>0</xdr:rowOff>
    </xdr:from>
    <xdr:ext cx="114300" cy="285750"/>
    <xdr:sp fLocksText="0">
      <xdr:nvSpPr>
        <xdr:cNvPr id="3" name="Text Box 5"/>
        <xdr:cNvSpPr txBox="1">
          <a:spLocks noChangeArrowheads="1"/>
        </xdr:cNvSpPr>
      </xdr:nvSpPr>
      <xdr:spPr>
        <a:xfrm>
          <a:off x="552450" y="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0</xdr:row>
      <xdr:rowOff>0</xdr:rowOff>
    </xdr:from>
    <xdr:ext cx="114300" cy="285750"/>
    <xdr:sp fLocksText="0">
      <xdr:nvSpPr>
        <xdr:cNvPr id="4" name="Text Box 6"/>
        <xdr:cNvSpPr txBox="1">
          <a:spLocks noChangeArrowheads="1"/>
        </xdr:cNvSpPr>
      </xdr:nvSpPr>
      <xdr:spPr>
        <a:xfrm>
          <a:off x="552450" y="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0</xdr:row>
      <xdr:rowOff>0</xdr:rowOff>
    </xdr:from>
    <xdr:ext cx="114300" cy="285750"/>
    <xdr:sp fLocksText="0">
      <xdr:nvSpPr>
        <xdr:cNvPr id="5" name="Text Box 7"/>
        <xdr:cNvSpPr txBox="1">
          <a:spLocks noChangeArrowheads="1"/>
        </xdr:cNvSpPr>
      </xdr:nvSpPr>
      <xdr:spPr>
        <a:xfrm>
          <a:off x="552450" y="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0</xdr:row>
      <xdr:rowOff>0</xdr:rowOff>
    </xdr:from>
    <xdr:ext cx="114300" cy="285750"/>
    <xdr:sp fLocksText="0">
      <xdr:nvSpPr>
        <xdr:cNvPr id="6" name="Text Box 8"/>
        <xdr:cNvSpPr txBox="1">
          <a:spLocks noChangeArrowheads="1"/>
        </xdr:cNvSpPr>
      </xdr:nvSpPr>
      <xdr:spPr>
        <a:xfrm>
          <a:off x="552450" y="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0</xdr:row>
      <xdr:rowOff>0</xdr:rowOff>
    </xdr:from>
    <xdr:ext cx="114300" cy="285750"/>
    <xdr:sp fLocksText="0">
      <xdr:nvSpPr>
        <xdr:cNvPr id="7" name="Text Box 9"/>
        <xdr:cNvSpPr txBox="1">
          <a:spLocks noChangeArrowheads="1"/>
        </xdr:cNvSpPr>
      </xdr:nvSpPr>
      <xdr:spPr>
        <a:xfrm>
          <a:off x="552450" y="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0</xdr:row>
      <xdr:rowOff>0</xdr:rowOff>
    </xdr:from>
    <xdr:ext cx="114300" cy="285750"/>
    <xdr:sp fLocksText="0">
      <xdr:nvSpPr>
        <xdr:cNvPr id="8" name="Text Box 10"/>
        <xdr:cNvSpPr txBox="1">
          <a:spLocks noChangeArrowheads="1"/>
        </xdr:cNvSpPr>
      </xdr:nvSpPr>
      <xdr:spPr>
        <a:xfrm>
          <a:off x="552450" y="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0</xdr:row>
      <xdr:rowOff>0</xdr:rowOff>
    </xdr:from>
    <xdr:ext cx="114300" cy="285750"/>
    <xdr:sp fLocksText="0">
      <xdr:nvSpPr>
        <xdr:cNvPr id="9" name="Text Box 11"/>
        <xdr:cNvSpPr txBox="1">
          <a:spLocks noChangeArrowheads="1"/>
        </xdr:cNvSpPr>
      </xdr:nvSpPr>
      <xdr:spPr>
        <a:xfrm>
          <a:off x="552450" y="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0</xdr:row>
      <xdr:rowOff>0</xdr:rowOff>
    </xdr:from>
    <xdr:ext cx="114300" cy="285750"/>
    <xdr:sp fLocksText="0">
      <xdr:nvSpPr>
        <xdr:cNvPr id="10" name="Text Box 12"/>
        <xdr:cNvSpPr txBox="1">
          <a:spLocks noChangeArrowheads="1"/>
        </xdr:cNvSpPr>
      </xdr:nvSpPr>
      <xdr:spPr>
        <a:xfrm>
          <a:off x="552450" y="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0</xdr:row>
      <xdr:rowOff>0</xdr:rowOff>
    </xdr:from>
    <xdr:ext cx="114300" cy="285750"/>
    <xdr:sp fLocksText="0">
      <xdr:nvSpPr>
        <xdr:cNvPr id="11" name="Text Box 13"/>
        <xdr:cNvSpPr txBox="1">
          <a:spLocks noChangeArrowheads="1"/>
        </xdr:cNvSpPr>
      </xdr:nvSpPr>
      <xdr:spPr>
        <a:xfrm>
          <a:off x="552450" y="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0</xdr:row>
      <xdr:rowOff>0</xdr:rowOff>
    </xdr:from>
    <xdr:ext cx="114300" cy="285750"/>
    <xdr:sp fLocksText="0">
      <xdr:nvSpPr>
        <xdr:cNvPr id="12" name="Text Box 14"/>
        <xdr:cNvSpPr txBox="1">
          <a:spLocks noChangeArrowheads="1"/>
        </xdr:cNvSpPr>
      </xdr:nvSpPr>
      <xdr:spPr>
        <a:xfrm>
          <a:off x="552450" y="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0</xdr:row>
      <xdr:rowOff>0</xdr:rowOff>
    </xdr:from>
    <xdr:ext cx="114300" cy="285750"/>
    <xdr:sp fLocksText="0">
      <xdr:nvSpPr>
        <xdr:cNvPr id="13" name="Text Box 15"/>
        <xdr:cNvSpPr txBox="1">
          <a:spLocks noChangeArrowheads="1"/>
        </xdr:cNvSpPr>
      </xdr:nvSpPr>
      <xdr:spPr>
        <a:xfrm>
          <a:off x="552450" y="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0</xdr:row>
      <xdr:rowOff>0</xdr:rowOff>
    </xdr:from>
    <xdr:ext cx="114300" cy="285750"/>
    <xdr:sp fLocksText="0">
      <xdr:nvSpPr>
        <xdr:cNvPr id="14" name="Text Box 16"/>
        <xdr:cNvSpPr txBox="1">
          <a:spLocks noChangeArrowheads="1"/>
        </xdr:cNvSpPr>
      </xdr:nvSpPr>
      <xdr:spPr>
        <a:xfrm>
          <a:off x="552450" y="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0</xdr:row>
      <xdr:rowOff>0</xdr:rowOff>
    </xdr:from>
    <xdr:ext cx="114300" cy="285750"/>
    <xdr:sp fLocksText="0">
      <xdr:nvSpPr>
        <xdr:cNvPr id="15" name="Text Box 17"/>
        <xdr:cNvSpPr txBox="1">
          <a:spLocks noChangeArrowheads="1"/>
        </xdr:cNvSpPr>
      </xdr:nvSpPr>
      <xdr:spPr>
        <a:xfrm>
          <a:off x="552450" y="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0</xdr:row>
      <xdr:rowOff>0</xdr:rowOff>
    </xdr:from>
    <xdr:ext cx="114300" cy="285750"/>
    <xdr:sp fLocksText="0">
      <xdr:nvSpPr>
        <xdr:cNvPr id="16" name="Text Box 18"/>
        <xdr:cNvSpPr txBox="1">
          <a:spLocks noChangeArrowheads="1"/>
        </xdr:cNvSpPr>
      </xdr:nvSpPr>
      <xdr:spPr>
        <a:xfrm>
          <a:off x="552450" y="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0</xdr:row>
      <xdr:rowOff>0</xdr:rowOff>
    </xdr:from>
    <xdr:ext cx="114300" cy="285750"/>
    <xdr:sp fLocksText="0">
      <xdr:nvSpPr>
        <xdr:cNvPr id="17" name="Text Box 19"/>
        <xdr:cNvSpPr txBox="1">
          <a:spLocks noChangeArrowheads="1"/>
        </xdr:cNvSpPr>
      </xdr:nvSpPr>
      <xdr:spPr>
        <a:xfrm>
          <a:off x="552450" y="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0</xdr:row>
      <xdr:rowOff>0</xdr:rowOff>
    </xdr:from>
    <xdr:ext cx="114300" cy="285750"/>
    <xdr:sp fLocksText="0">
      <xdr:nvSpPr>
        <xdr:cNvPr id="18" name="Text Box 20"/>
        <xdr:cNvSpPr txBox="1">
          <a:spLocks noChangeArrowheads="1"/>
        </xdr:cNvSpPr>
      </xdr:nvSpPr>
      <xdr:spPr>
        <a:xfrm>
          <a:off x="552450" y="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0</xdr:row>
      <xdr:rowOff>0</xdr:rowOff>
    </xdr:from>
    <xdr:ext cx="114300" cy="285750"/>
    <xdr:sp fLocksText="0">
      <xdr:nvSpPr>
        <xdr:cNvPr id="19" name="Text Box 21"/>
        <xdr:cNvSpPr txBox="1">
          <a:spLocks noChangeArrowheads="1"/>
        </xdr:cNvSpPr>
      </xdr:nvSpPr>
      <xdr:spPr>
        <a:xfrm>
          <a:off x="552450" y="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0</xdr:row>
      <xdr:rowOff>0</xdr:rowOff>
    </xdr:from>
    <xdr:ext cx="114300" cy="285750"/>
    <xdr:sp fLocksText="0">
      <xdr:nvSpPr>
        <xdr:cNvPr id="20" name="Text Box 22"/>
        <xdr:cNvSpPr txBox="1">
          <a:spLocks noChangeArrowheads="1"/>
        </xdr:cNvSpPr>
      </xdr:nvSpPr>
      <xdr:spPr>
        <a:xfrm>
          <a:off x="552450" y="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0</xdr:row>
      <xdr:rowOff>0</xdr:rowOff>
    </xdr:from>
    <xdr:ext cx="114300" cy="285750"/>
    <xdr:sp fLocksText="0">
      <xdr:nvSpPr>
        <xdr:cNvPr id="21" name="Text Box 23"/>
        <xdr:cNvSpPr txBox="1">
          <a:spLocks noChangeArrowheads="1"/>
        </xdr:cNvSpPr>
      </xdr:nvSpPr>
      <xdr:spPr>
        <a:xfrm>
          <a:off x="552450" y="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0</xdr:row>
      <xdr:rowOff>0</xdr:rowOff>
    </xdr:from>
    <xdr:ext cx="114300" cy="285750"/>
    <xdr:sp fLocksText="0">
      <xdr:nvSpPr>
        <xdr:cNvPr id="22" name="Text Box 24"/>
        <xdr:cNvSpPr txBox="1">
          <a:spLocks noChangeArrowheads="1"/>
        </xdr:cNvSpPr>
      </xdr:nvSpPr>
      <xdr:spPr>
        <a:xfrm>
          <a:off x="552450" y="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0</xdr:row>
      <xdr:rowOff>0</xdr:rowOff>
    </xdr:from>
    <xdr:ext cx="114300" cy="285750"/>
    <xdr:sp fLocksText="0">
      <xdr:nvSpPr>
        <xdr:cNvPr id="23" name="Text Box 25"/>
        <xdr:cNvSpPr txBox="1">
          <a:spLocks noChangeArrowheads="1"/>
        </xdr:cNvSpPr>
      </xdr:nvSpPr>
      <xdr:spPr>
        <a:xfrm>
          <a:off x="552450" y="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0</xdr:row>
      <xdr:rowOff>0</xdr:rowOff>
    </xdr:from>
    <xdr:ext cx="114300" cy="285750"/>
    <xdr:sp fLocksText="0">
      <xdr:nvSpPr>
        <xdr:cNvPr id="24" name="Text Box 26"/>
        <xdr:cNvSpPr txBox="1">
          <a:spLocks noChangeArrowheads="1"/>
        </xdr:cNvSpPr>
      </xdr:nvSpPr>
      <xdr:spPr>
        <a:xfrm>
          <a:off x="552450" y="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144</xdr:row>
      <xdr:rowOff>0</xdr:rowOff>
    </xdr:from>
    <xdr:ext cx="114300" cy="285750"/>
    <xdr:sp fLocksText="0">
      <xdr:nvSpPr>
        <xdr:cNvPr id="25" name="Text Box 27"/>
        <xdr:cNvSpPr txBox="1">
          <a:spLocks noChangeArrowheads="1"/>
        </xdr:cNvSpPr>
      </xdr:nvSpPr>
      <xdr:spPr>
        <a:xfrm>
          <a:off x="552450" y="385381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144</xdr:row>
      <xdr:rowOff>0</xdr:rowOff>
    </xdr:from>
    <xdr:ext cx="114300" cy="285750"/>
    <xdr:sp fLocksText="0">
      <xdr:nvSpPr>
        <xdr:cNvPr id="26" name="Text Box 28"/>
        <xdr:cNvSpPr txBox="1">
          <a:spLocks noChangeArrowheads="1"/>
        </xdr:cNvSpPr>
      </xdr:nvSpPr>
      <xdr:spPr>
        <a:xfrm>
          <a:off x="552450" y="385381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144</xdr:row>
      <xdr:rowOff>0</xdr:rowOff>
    </xdr:from>
    <xdr:ext cx="114300" cy="285750"/>
    <xdr:sp fLocksText="0">
      <xdr:nvSpPr>
        <xdr:cNvPr id="27" name="Text Box 29"/>
        <xdr:cNvSpPr txBox="1">
          <a:spLocks noChangeArrowheads="1"/>
        </xdr:cNvSpPr>
      </xdr:nvSpPr>
      <xdr:spPr>
        <a:xfrm>
          <a:off x="552450" y="385381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144</xdr:row>
      <xdr:rowOff>0</xdr:rowOff>
    </xdr:from>
    <xdr:ext cx="114300" cy="285750"/>
    <xdr:sp fLocksText="0">
      <xdr:nvSpPr>
        <xdr:cNvPr id="28" name="Text Box 30"/>
        <xdr:cNvSpPr txBox="1">
          <a:spLocks noChangeArrowheads="1"/>
        </xdr:cNvSpPr>
      </xdr:nvSpPr>
      <xdr:spPr>
        <a:xfrm>
          <a:off x="552450" y="385381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144</xdr:row>
      <xdr:rowOff>0</xdr:rowOff>
    </xdr:from>
    <xdr:ext cx="114300" cy="285750"/>
    <xdr:sp fLocksText="0">
      <xdr:nvSpPr>
        <xdr:cNvPr id="29" name="Text Box 31"/>
        <xdr:cNvSpPr txBox="1">
          <a:spLocks noChangeArrowheads="1"/>
        </xdr:cNvSpPr>
      </xdr:nvSpPr>
      <xdr:spPr>
        <a:xfrm>
          <a:off x="552450" y="385381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144</xdr:row>
      <xdr:rowOff>0</xdr:rowOff>
    </xdr:from>
    <xdr:ext cx="114300" cy="285750"/>
    <xdr:sp fLocksText="0">
      <xdr:nvSpPr>
        <xdr:cNvPr id="30" name="Text Box 32"/>
        <xdr:cNvSpPr txBox="1">
          <a:spLocks noChangeArrowheads="1"/>
        </xdr:cNvSpPr>
      </xdr:nvSpPr>
      <xdr:spPr>
        <a:xfrm>
          <a:off x="552450" y="385381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144</xdr:row>
      <xdr:rowOff>0</xdr:rowOff>
    </xdr:from>
    <xdr:ext cx="114300" cy="285750"/>
    <xdr:sp fLocksText="0">
      <xdr:nvSpPr>
        <xdr:cNvPr id="31" name="Text Box 33"/>
        <xdr:cNvSpPr txBox="1">
          <a:spLocks noChangeArrowheads="1"/>
        </xdr:cNvSpPr>
      </xdr:nvSpPr>
      <xdr:spPr>
        <a:xfrm>
          <a:off x="552450" y="385381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144</xdr:row>
      <xdr:rowOff>0</xdr:rowOff>
    </xdr:from>
    <xdr:ext cx="114300" cy="285750"/>
    <xdr:sp fLocksText="0">
      <xdr:nvSpPr>
        <xdr:cNvPr id="32" name="Text Box 34"/>
        <xdr:cNvSpPr txBox="1">
          <a:spLocks noChangeArrowheads="1"/>
        </xdr:cNvSpPr>
      </xdr:nvSpPr>
      <xdr:spPr>
        <a:xfrm>
          <a:off x="552450" y="385381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144</xdr:row>
      <xdr:rowOff>0</xdr:rowOff>
    </xdr:from>
    <xdr:ext cx="114300" cy="285750"/>
    <xdr:sp fLocksText="0">
      <xdr:nvSpPr>
        <xdr:cNvPr id="33" name="Text Box 35"/>
        <xdr:cNvSpPr txBox="1">
          <a:spLocks noChangeArrowheads="1"/>
        </xdr:cNvSpPr>
      </xdr:nvSpPr>
      <xdr:spPr>
        <a:xfrm>
          <a:off x="552450" y="385381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144</xdr:row>
      <xdr:rowOff>0</xdr:rowOff>
    </xdr:from>
    <xdr:ext cx="114300" cy="285750"/>
    <xdr:sp fLocksText="0">
      <xdr:nvSpPr>
        <xdr:cNvPr id="34" name="Text Box 36"/>
        <xdr:cNvSpPr txBox="1">
          <a:spLocks noChangeArrowheads="1"/>
        </xdr:cNvSpPr>
      </xdr:nvSpPr>
      <xdr:spPr>
        <a:xfrm>
          <a:off x="552450" y="385381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144</xdr:row>
      <xdr:rowOff>0</xdr:rowOff>
    </xdr:from>
    <xdr:ext cx="114300" cy="285750"/>
    <xdr:sp fLocksText="0">
      <xdr:nvSpPr>
        <xdr:cNvPr id="35" name="Text Box 37"/>
        <xdr:cNvSpPr txBox="1">
          <a:spLocks noChangeArrowheads="1"/>
        </xdr:cNvSpPr>
      </xdr:nvSpPr>
      <xdr:spPr>
        <a:xfrm>
          <a:off x="552450" y="385381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144</xdr:row>
      <xdr:rowOff>0</xdr:rowOff>
    </xdr:from>
    <xdr:ext cx="114300" cy="285750"/>
    <xdr:sp fLocksText="0">
      <xdr:nvSpPr>
        <xdr:cNvPr id="36" name="Text Box 38"/>
        <xdr:cNvSpPr txBox="1">
          <a:spLocks noChangeArrowheads="1"/>
        </xdr:cNvSpPr>
      </xdr:nvSpPr>
      <xdr:spPr>
        <a:xfrm>
          <a:off x="552450" y="385381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144</xdr:row>
      <xdr:rowOff>0</xdr:rowOff>
    </xdr:from>
    <xdr:ext cx="114300" cy="285750"/>
    <xdr:sp fLocksText="0">
      <xdr:nvSpPr>
        <xdr:cNvPr id="37" name="Text Box 39"/>
        <xdr:cNvSpPr txBox="1">
          <a:spLocks noChangeArrowheads="1"/>
        </xdr:cNvSpPr>
      </xdr:nvSpPr>
      <xdr:spPr>
        <a:xfrm>
          <a:off x="552450" y="385381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144</xdr:row>
      <xdr:rowOff>0</xdr:rowOff>
    </xdr:from>
    <xdr:ext cx="114300" cy="285750"/>
    <xdr:sp fLocksText="0">
      <xdr:nvSpPr>
        <xdr:cNvPr id="38" name="Text Box 40"/>
        <xdr:cNvSpPr txBox="1">
          <a:spLocks noChangeArrowheads="1"/>
        </xdr:cNvSpPr>
      </xdr:nvSpPr>
      <xdr:spPr>
        <a:xfrm>
          <a:off x="552450" y="385381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144</xdr:row>
      <xdr:rowOff>0</xdr:rowOff>
    </xdr:from>
    <xdr:ext cx="114300" cy="285750"/>
    <xdr:sp fLocksText="0">
      <xdr:nvSpPr>
        <xdr:cNvPr id="39" name="Text Box 41"/>
        <xdr:cNvSpPr txBox="1">
          <a:spLocks noChangeArrowheads="1"/>
        </xdr:cNvSpPr>
      </xdr:nvSpPr>
      <xdr:spPr>
        <a:xfrm>
          <a:off x="552450" y="385381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144</xdr:row>
      <xdr:rowOff>0</xdr:rowOff>
    </xdr:from>
    <xdr:ext cx="114300" cy="285750"/>
    <xdr:sp fLocksText="0">
      <xdr:nvSpPr>
        <xdr:cNvPr id="40" name="Text Box 42"/>
        <xdr:cNvSpPr txBox="1">
          <a:spLocks noChangeArrowheads="1"/>
        </xdr:cNvSpPr>
      </xdr:nvSpPr>
      <xdr:spPr>
        <a:xfrm>
          <a:off x="552450" y="385381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144</xdr:row>
      <xdr:rowOff>0</xdr:rowOff>
    </xdr:from>
    <xdr:ext cx="114300" cy="285750"/>
    <xdr:sp fLocksText="0">
      <xdr:nvSpPr>
        <xdr:cNvPr id="41" name="Text Box 43"/>
        <xdr:cNvSpPr txBox="1">
          <a:spLocks noChangeArrowheads="1"/>
        </xdr:cNvSpPr>
      </xdr:nvSpPr>
      <xdr:spPr>
        <a:xfrm>
          <a:off x="552450" y="385381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144</xdr:row>
      <xdr:rowOff>0</xdr:rowOff>
    </xdr:from>
    <xdr:ext cx="114300" cy="285750"/>
    <xdr:sp fLocksText="0">
      <xdr:nvSpPr>
        <xdr:cNvPr id="42" name="Text Box 44"/>
        <xdr:cNvSpPr txBox="1">
          <a:spLocks noChangeArrowheads="1"/>
        </xdr:cNvSpPr>
      </xdr:nvSpPr>
      <xdr:spPr>
        <a:xfrm>
          <a:off x="552450" y="385381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144</xdr:row>
      <xdr:rowOff>0</xdr:rowOff>
    </xdr:from>
    <xdr:ext cx="114300" cy="285750"/>
    <xdr:sp fLocksText="0">
      <xdr:nvSpPr>
        <xdr:cNvPr id="43" name="Text Box 45"/>
        <xdr:cNvSpPr txBox="1">
          <a:spLocks noChangeArrowheads="1"/>
        </xdr:cNvSpPr>
      </xdr:nvSpPr>
      <xdr:spPr>
        <a:xfrm>
          <a:off x="552450" y="385381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144</xdr:row>
      <xdr:rowOff>0</xdr:rowOff>
    </xdr:from>
    <xdr:ext cx="114300" cy="285750"/>
    <xdr:sp fLocksText="0">
      <xdr:nvSpPr>
        <xdr:cNvPr id="44" name="Text Box 46"/>
        <xdr:cNvSpPr txBox="1">
          <a:spLocks noChangeArrowheads="1"/>
        </xdr:cNvSpPr>
      </xdr:nvSpPr>
      <xdr:spPr>
        <a:xfrm>
          <a:off x="552450" y="385381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276225</xdr:colOff>
      <xdr:row>0</xdr:row>
      <xdr:rowOff>0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6762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276225</xdr:colOff>
      <xdr:row>0</xdr:row>
      <xdr:rowOff>0</xdr:rowOff>
    </xdr:from>
    <xdr:ext cx="10477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6762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276225</xdr:colOff>
      <xdr:row>0</xdr:row>
      <xdr:rowOff>0</xdr:rowOff>
    </xdr:from>
    <xdr:ext cx="10477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6762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276225</xdr:colOff>
      <xdr:row>0</xdr:row>
      <xdr:rowOff>0</xdr:rowOff>
    </xdr:from>
    <xdr:ext cx="10477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6762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276225</xdr:colOff>
      <xdr:row>0</xdr:row>
      <xdr:rowOff>0</xdr:rowOff>
    </xdr:from>
    <xdr:ext cx="104775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6762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276225</xdr:colOff>
      <xdr:row>0</xdr:row>
      <xdr:rowOff>0</xdr:rowOff>
    </xdr:from>
    <xdr:ext cx="104775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6762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276225</xdr:colOff>
      <xdr:row>0</xdr:row>
      <xdr:rowOff>0</xdr:rowOff>
    </xdr:from>
    <xdr:ext cx="104775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6762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276225</xdr:colOff>
      <xdr:row>0</xdr:row>
      <xdr:rowOff>0</xdr:rowOff>
    </xdr:from>
    <xdr:ext cx="104775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6762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276225</xdr:colOff>
      <xdr:row>0</xdr:row>
      <xdr:rowOff>0</xdr:rowOff>
    </xdr:from>
    <xdr:ext cx="104775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6762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276225</xdr:colOff>
      <xdr:row>0</xdr:row>
      <xdr:rowOff>0</xdr:rowOff>
    </xdr:from>
    <xdr:ext cx="104775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6762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276225</xdr:colOff>
      <xdr:row>0</xdr:row>
      <xdr:rowOff>0</xdr:rowOff>
    </xdr:from>
    <xdr:ext cx="104775" cy="228600"/>
    <xdr:sp fLocksText="0">
      <xdr:nvSpPr>
        <xdr:cNvPr id="11" name="Text Box 11"/>
        <xdr:cNvSpPr txBox="1">
          <a:spLocks noChangeArrowheads="1"/>
        </xdr:cNvSpPr>
      </xdr:nvSpPr>
      <xdr:spPr>
        <a:xfrm>
          <a:off x="6762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276225</xdr:colOff>
      <xdr:row>0</xdr:row>
      <xdr:rowOff>0</xdr:rowOff>
    </xdr:from>
    <xdr:ext cx="104775" cy="228600"/>
    <xdr:sp fLocksText="0">
      <xdr:nvSpPr>
        <xdr:cNvPr id="12" name="Text Box 12"/>
        <xdr:cNvSpPr txBox="1">
          <a:spLocks noChangeArrowheads="1"/>
        </xdr:cNvSpPr>
      </xdr:nvSpPr>
      <xdr:spPr>
        <a:xfrm>
          <a:off x="6762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276225</xdr:colOff>
      <xdr:row>0</xdr:row>
      <xdr:rowOff>0</xdr:rowOff>
    </xdr:from>
    <xdr:ext cx="104775" cy="228600"/>
    <xdr:sp fLocksText="0">
      <xdr:nvSpPr>
        <xdr:cNvPr id="13" name="Text Box 13"/>
        <xdr:cNvSpPr txBox="1">
          <a:spLocks noChangeArrowheads="1"/>
        </xdr:cNvSpPr>
      </xdr:nvSpPr>
      <xdr:spPr>
        <a:xfrm>
          <a:off x="6762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276225</xdr:colOff>
      <xdr:row>0</xdr:row>
      <xdr:rowOff>0</xdr:rowOff>
    </xdr:from>
    <xdr:ext cx="104775" cy="228600"/>
    <xdr:sp fLocksText="0">
      <xdr:nvSpPr>
        <xdr:cNvPr id="14" name="Text Box 14"/>
        <xdr:cNvSpPr txBox="1">
          <a:spLocks noChangeArrowheads="1"/>
        </xdr:cNvSpPr>
      </xdr:nvSpPr>
      <xdr:spPr>
        <a:xfrm>
          <a:off x="6762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276225</xdr:colOff>
      <xdr:row>0</xdr:row>
      <xdr:rowOff>0</xdr:rowOff>
    </xdr:from>
    <xdr:ext cx="104775" cy="228600"/>
    <xdr:sp fLocksText="0">
      <xdr:nvSpPr>
        <xdr:cNvPr id="15" name="Text Box 15"/>
        <xdr:cNvSpPr txBox="1">
          <a:spLocks noChangeArrowheads="1"/>
        </xdr:cNvSpPr>
      </xdr:nvSpPr>
      <xdr:spPr>
        <a:xfrm>
          <a:off x="6762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276225</xdr:colOff>
      <xdr:row>0</xdr:row>
      <xdr:rowOff>0</xdr:rowOff>
    </xdr:from>
    <xdr:ext cx="104775" cy="228600"/>
    <xdr:sp fLocksText="0">
      <xdr:nvSpPr>
        <xdr:cNvPr id="16" name="Text Box 16"/>
        <xdr:cNvSpPr txBox="1">
          <a:spLocks noChangeArrowheads="1"/>
        </xdr:cNvSpPr>
      </xdr:nvSpPr>
      <xdr:spPr>
        <a:xfrm>
          <a:off x="6762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276225</xdr:colOff>
      <xdr:row>0</xdr:row>
      <xdr:rowOff>0</xdr:rowOff>
    </xdr:from>
    <xdr:ext cx="104775" cy="228600"/>
    <xdr:sp fLocksText="0">
      <xdr:nvSpPr>
        <xdr:cNvPr id="17" name="Text Box 17"/>
        <xdr:cNvSpPr txBox="1">
          <a:spLocks noChangeArrowheads="1"/>
        </xdr:cNvSpPr>
      </xdr:nvSpPr>
      <xdr:spPr>
        <a:xfrm>
          <a:off x="6762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276225</xdr:colOff>
      <xdr:row>0</xdr:row>
      <xdr:rowOff>0</xdr:rowOff>
    </xdr:from>
    <xdr:ext cx="104775" cy="228600"/>
    <xdr:sp fLocksText="0">
      <xdr:nvSpPr>
        <xdr:cNvPr id="18" name="Text Box 18"/>
        <xdr:cNvSpPr txBox="1">
          <a:spLocks noChangeArrowheads="1"/>
        </xdr:cNvSpPr>
      </xdr:nvSpPr>
      <xdr:spPr>
        <a:xfrm>
          <a:off x="6762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276225</xdr:colOff>
      <xdr:row>0</xdr:row>
      <xdr:rowOff>0</xdr:rowOff>
    </xdr:from>
    <xdr:ext cx="104775" cy="228600"/>
    <xdr:sp fLocksText="0">
      <xdr:nvSpPr>
        <xdr:cNvPr id="19" name="Text Box 19"/>
        <xdr:cNvSpPr txBox="1">
          <a:spLocks noChangeArrowheads="1"/>
        </xdr:cNvSpPr>
      </xdr:nvSpPr>
      <xdr:spPr>
        <a:xfrm>
          <a:off x="6762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276225</xdr:colOff>
      <xdr:row>0</xdr:row>
      <xdr:rowOff>0</xdr:rowOff>
    </xdr:from>
    <xdr:ext cx="104775" cy="228600"/>
    <xdr:sp fLocksText="0">
      <xdr:nvSpPr>
        <xdr:cNvPr id="20" name="Text Box 20"/>
        <xdr:cNvSpPr txBox="1">
          <a:spLocks noChangeArrowheads="1"/>
        </xdr:cNvSpPr>
      </xdr:nvSpPr>
      <xdr:spPr>
        <a:xfrm>
          <a:off x="6762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276225</xdr:colOff>
      <xdr:row>0</xdr:row>
      <xdr:rowOff>0</xdr:rowOff>
    </xdr:from>
    <xdr:ext cx="104775" cy="228600"/>
    <xdr:sp fLocksText="0">
      <xdr:nvSpPr>
        <xdr:cNvPr id="21" name="Text Box 21"/>
        <xdr:cNvSpPr txBox="1">
          <a:spLocks noChangeArrowheads="1"/>
        </xdr:cNvSpPr>
      </xdr:nvSpPr>
      <xdr:spPr>
        <a:xfrm>
          <a:off x="6762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276225</xdr:colOff>
      <xdr:row>0</xdr:row>
      <xdr:rowOff>0</xdr:rowOff>
    </xdr:from>
    <xdr:ext cx="104775" cy="228600"/>
    <xdr:sp fLocksText="0">
      <xdr:nvSpPr>
        <xdr:cNvPr id="22" name="Text Box 22"/>
        <xdr:cNvSpPr txBox="1">
          <a:spLocks noChangeArrowheads="1"/>
        </xdr:cNvSpPr>
      </xdr:nvSpPr>
      <xdr:spPr>
        <a:xfrm>
          <a:off x="6762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276225</xdr:colOff>
      <xdr:row>0</xdr:row>
      <xdr:rowOff>0</xdr:rowOff>
    </xdr:from>
    <xdr:ext cx="104775" cy="228600"/>
    <xdr:sp fLocksText="0">
      <xdr:nvSpPr>
        <xdr:cNvPr id="23" name="Text Box 23"/>
        <xdr:cNvSpPr txBox="1">
          <a:spLocks noChangeArrowheads="1"/>
        </xdr:cNvSpPr>
      </xdr:nvSpPr>
      <xdr:spPr>
        <a:xfrm>
          <a:off x="6762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04775" cy="228600"/>
    <xdr:sp fLocksText="0">
      <xdr:nvSpPr>
        <xdr:cNvPr id="24" name="Text Box 24"/>
        <xdr:cNvSpPr txBox="1">
          <a:spLocks noChangeArrowheads="1"/>
        </xdr:cNvSpPr>
      </xdr:nvSpPr>
      <xdr:spPr>
        <a:xfrm>
          <a:off x="40005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04775" cy="228600"/>
    <xdr:sp fLocksText="0">
      <xdr:nvSpPr>
        <xdr:cNvPr id="25" name="Text Box 25"/>
        <xdr:cNvSpPr txBox="1">
          <a:spLocks noChangeArrowheads="1"/>
        </xdr:cNvSpPr>
      </xdr:nvSpPr>
      <xdr:spPr>
        <a:xfrm>
          <a:off x="40005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276225</xdr:colOff>
      <xdr:row>133</xdr:row>
      <xdr:rowOff>0</xdr:rowOff>
    </xdr:from>
    <xdr:ext cx="104775" cy="228600"/>
    <xdr:sp fLocksText="0">
      <xdr:nvSpPr>
        <xdr:cNvPr id="26" name="Text Box 26"/>
        <xdr:cNvSpPr txBox="1">
          <a:spLocks noChangeArrowheads="1"/>
        </xdr:cNvSpPr>
      </xdr:nvSpPr>
      <xdr:spPr>
        <a:xfrm>
          <a:off x="676275" y="39471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276225</xdr:colOff>
      <xdr:row>133</xdr:row>
      <xdr:rowOff>0</xdr:rowOff>
    </xdr:from>
    <xdr:ext cx="104775" cy="228600"/>
    <xdr:sp fLocksText="0">
      <xdr:nvSpPr>
        <xdr:cNvPr id="27" name="Text Box 27"/>
        <xdr:cNvSpPr txBox="1">
          <a:spLocks noChangeArrowheads="1"/>
        </xdr:cNvSpPr>
      </xdr:nvSpPr>
      <xdr:spPr>
        <a:xfrm>
          <a:off x="676275" y="39471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276225</xdr:colOff>
      <xdr:row>133</xdr:row>
      <xdr:rowOff>0</xdr:rowOff>
    </xdr:from>
    <xdr:ext cx="104775" cy="228600"/>
    <xdr:sp fLocksText="0">
      <xdr:nvSpPr>
        <xdr:cNvPr id="28" name="Text Box 28"/>
        <xdr:cNvSpPr txBox="1">
          <a:spLocks noChangeArrowheads="1"/>
        </xdr:cNvSpPr>
      </xdr:nvSpPr>
      <xdr:spPr>
        <a:xfrm>
          <a:off x="676275" y="39471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276225</xdr:colOff>
      <xdr:row>133</xdr:row>
      <xdr:rowOff>0</xdr:rowOff>
    </xdr:from>
    <xdr:ext cx="104775" cy="228600"/>
    <xdr:sp fLocksText="0">
      <xdr:nvSpPr>
        <xdr:cNvPr id="29" name="Text Box 29"/>
        <xdr:cNvSpPr txBox="1">
          <a:spLocks noChangeArrowheads="1"/>
        </xdr:cNvSpPr>
      </xdr:nvSpPr>
      <xdr:spPr>
        <a:xfrm>
          <a:off x="676275" y="39471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276225</xdr:colOff>
      <xdr:row>133</xdr:row>
      <xdr:rowOff>0</xdr:rowOff>
    </xdr:from>
    <xdr:ext cx="104775" cy="228600"/>
    <xdr:sp fLocksText="0">
      <xdr:nvSpPr>
        <xdr:cNvPr id="30" name="Text Box 30"/>
        <xdr:cNvSpPr txBox="1">
          <a:spLocks noChangeArrowheads="1"/>
        </xdr:cNvSpPr>
      </xdr:nvSpPr>
      <xdr:spPr>
        <a:xfrm>
          <a:off x="676275" y="39471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276225</xdr:colOff>
      <xdr:row>133</xdr:row>
      <xdr:rowOff>0</xdr:rowOff>
    </xdr:from>
    <xdr:ext cx="104775" cy="228600"/>
    <xdr:sp fLocksText="0">
      <xdr:nvSpPr>
        <xdr:cNvPr id="31" name="Text Box 31"/>
        <xdr:cNvSpPr txBox="1">
          <a:spLocks noChangeArrowheads="1"/>
        </xdr:cNvSpPr>
      </xdr:nvSpPr>
      <xdr:spPr>
        <a:xfrm>
          <a:off x="676275" y="39471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276225</xdr:colOff>
      <xdr:row>133</xdr:row>
      <xdr:rowOff>0</xdr:rowOff>
    </xdr:from>
    <xdr:ext cx="104775" cy="228600"/>
    <xdr:sp fLocksText="0">
      <xdr:nvSpPr>
        <xdr:cNvPr id="32" name="Text Box 32"/>
        <xdr:cNvSpPr txBox="1">
          <a:spLocks noChangeArrowheads="1"/>
        </xdr:cNvSpPr>
      </xdr:nvSpPr>
      <xdr:spPr>
        <a:xfrm>
          <a:off x="676275" y="39471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276225</xdr:colOff>
      <xdr:row>133</xdr:row>
      <xdr:rowOff>0</xdr:rowOff>
    </xdr:from>
    <xdr:ext cx="104775" cy="228600"/>
    <xdr:sp fLocksText="0">
      <xdr:nvSpPr>
        <xdr:cNvPr id="33" name="Text Box 33"/>
        <xdr:cNvSpPr txBox="1">
          <a:spLocks noChangeArrowheads="1"/>
        </xdr:cNvSpPr>
      </xdr:nvSpPr>
      <xdr:spPr>
        <a:xfrm>
          <a:off x="676275" y="39471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276225</xdr:colOff>
      <xdr:row>133</xdr:row>
      <xdr:rowOff>0</xdr:rowOff>
    </xdr:from>
    <xdr:ext cx="104775" cy="228600"/>
    <xdr:sp fLocksText="0">
      <xdr:nvSpPr>
        <xdr:cNvPr id="34" name="Text Box 34"/>
        <xdr:cNvSpPr txBox="1">
          <a:spLocks noChangeArrowheads="1"/>
        </xdr:cNvSpPr>
      </xdr:nvSpPr>
      <xdr:spPr>
        <a:xfrm>
          <a:off x="676275" y="39471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276225</xdr:colOff>
      <xdr:row>133</xdr:row>
      <xdr:rowOff>0</xdr:rowOff>
    </xdr:from>
    <xdr:ext cx="104775" cy="228600"/>
    <xdr:sp fLocksText="0">
      <xdr:nvSpPr>
        <xdr:cNvPr id="35" name="Text Box 35"/>
        <xdr:cNvSpPr txBox="1">
          <a:spLocks noChangeArrowheads="1"/>
        </xdr:cNvSpPr>
      </xdr:nvSpPr>
      <xdr:spPr>
        <a:xfrm>
          <a:off x="676275" y="39471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276225</xdr:colOff>
      <xdr:row>133</xdr:row>
      <xdr:rowOff>0</xdr:rowOff>
    </xdr:from>
    <xdr:ext cx="104775" cy="228600"/>
    <xdr:sp fLocksText="0">
      <xdr:nvSpPr>
        <xdr:cNvPr id="36" name="Text Box 36"/>
        <xdr:cNvSpPr txBox="1">
          <a:spLocks noChangeArrowheads="1"/>
        </xdr:cNvSpPr>
      </xdr:nvSpPr>
      <xdr:spPr>
        <a:xfrm>
          <a:off x="676275" y="39471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276225</xdr:colOff>
      <xdr:row>133</xdr:row>
      <xdr:rowOff>0</xdr:rowOff>
    </xdr:from>
    <xdr:ext cx="104775" cy="228600"/>
    <xdr:sp fLocksText="0">
      <xdr:nvSpPr>
        <xdr:cNvPr id="37" name="Text Box 37"/>
        <xdr:cNvSpPr txBox="1">
          <a:spLocks noChangeArrowheads="1"/>
        </xdr:cNvSpPr>
      </xdr:nvSpPr>
      <xdr:spPr>
        <a:xfrm>
          <a:off x="676275" y="39471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276225</xdr:colOff>
      <xdr:row>133</xdr:row>
      <xdr:rowOff>0</xdr:rowOff>
    </xdr:from>
    <xdr:ext cx="104775" cy="228600"/>
    <xdr:sp fLocksText="0">
      <xdr:nvSpPr>
        <xdr:cNvPr id="38" name="Text Box 38"/>
        <xdr:cNvSpPr txBox="1">
          <a:spLocks noChangeArrowheads="1"/>
        </xdr:cNvSpPr>
      </xdr:nvSpPr>
      <xdr:spPr>
        <a:xfrm>
          <a:off x="676275" y="39471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276225</xdr:colOff>
      <xdr:row>133</xdr:row>
      <xdr:rowOff>0</xdr:rowOff>
    </xdr:from>
    <xdr:ext cx="104775" cy="228600"/>
    <xdr:sp fLocksText="0">
      <xdr:nvSpPr>
        <xdr:cNvPr id="39" name="Text Box 39"/>
        <xdr:cNvSpPr txBox="1">
          <a:spLocks noChangeArrowheads="1"/>
        </xdr:cNvSpPr>
      </xdr:nvSpPr>
      <xdr:spPr>
        <a:xfrm>
          <a:off x="676275" y="39471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276225</xdr:colOff>
      <xdr:row>133</xdr:row>
      <xdr:rowOff>0</xdr:rowOff>
    </xdr:from>
    <xdr:ext cx="104775" cy="228600"/>
    <xdr:sp fLocksText="0">
      <xdr:nvSpPr>
        <xdr:cNvPr id="40" name="Text Box 40"/>
        <xdr:cNvSpPr txBox="1">
          <a:spLocks noChangeArrowheads="1"/>
        </xdr:cNvSpPr>
      </xdr:nvSpPr>
      <xdr:spPr>
        <a:xfrm>
          <a:off x="676275" y="39471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276225</xdr:colOff>
      <xdr:row>133</xdr:row>
      <xdr:rowOff>0</xdr:rowOff>
    </xdr:from>
    <xdr:ext cx="104775" cy="228600"/>
    <xdr:sp fLocksText="0">
      <xdr:nvSpPr>
        <xdr:cNvPr id="41" name="Text Box 41"/>
        <xdr:cNvSpPr txBox="1">
          <a:spLocks noChangeArrowheads="1"/>
        </xdr:cNvSpPr>
      </xdr:nvSpPr>
      <xdr:spPr>
        <a:xfrm>
          <a:off x="676275" y="39471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276225</xdr:colOff>
      <xdr:row>133</xdr:row>
      <xdr:rowOff>0</xdr:rowOff>
    </xdr:from>
    <xdr:ext cx="104775" cy="228600"/>
    <xdr:sp fLocksText="0">
      <xdr:nvSpPr>
        <xdr:cNvPr id="42" name="Text Box 42"/>
        <xdr:cNvSpPr txBox="1">
          <a:spLocks noChangeArrowheads="1"/>
        </xdr:cNvSpPr>
      </xdr:nvSpPr>
      <xdr:spPr>
        <a:xfrm>
          <a:off x="676275" y="39471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276225</xdr:colOff>
      <xdr:row>133</xdr:row>
      <xdr:rowOff>0</xdr:rowOff>
    </xdr:from>
    <xdr:ext cx="104775" cy="228600"/>
    <xdr:sp fLocksText="0">
      <xdr:nvSpPr>
        <xdr:cNvPr id="43" name="Text Box 43"/>
        <xdr:cNvSpPr txBox="1">
          <a:spLocks noChangeArrowheads="1"/>
        </xdr:cNvSpPr>
      </xdr:nvSpPr>
      <xdr:spPr>
        <a:xfrm>
          <a:off x="676275" y="39471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276225</xdr:colOff>
      <xdr:row>133</xdr:row>
      <xdr:rowOff>0</xdr:rowOff>
    </xdr:from>
    <xdr:ext cx="104775" cy="228600"/>
    <xdr:sp fLocksText="0">
      <xdr:nvSpPr>
        <xdr:cNvPr id="44" name="Text Box 44"/>
        <xdr:cNvSpPr txBox="1">
          <a:spLocks noChangeArrowheads="1"/>
        </xdr:cNvSpPr>
      </xdr:nvSpPr>
      <xdr:spPr>
        <a:xfrm>
          <a:off x="676275" y="39471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276225</xdr:colOff>
      <xdr:row>133</xdr:row>
      <xdr:rowOff>0</xdr:rowOff>
    </xdr:from>
    <xdr:ext cx="104775" cy="228600"/>
    <xdr:sp fLocksText="0">
      <xdr:nvSpPr>
        <xdr:cNvPr id="45" name="Text Box 45"/>
        <xdr:cNvSpPr txBox="1">
          <a:spLocks noChangeArrowheads="1"/>
        </xdr:cNvSpPr>
      </xdr:nvSpPr>
      <xdr:spPr>
        <a:xfrm>
          <a:off x="676275" y="39471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266700</xdr:colOff>
      <xdr:row>0</xdr:row>
      <xdr:rowOff>0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51435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0</xdr:row>
      <xdr:rowOff>0</xdr:rowOff>
    </xdr:from>
    <xdr:ext cx="10477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51435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0</xdr:row>
      <xdr:rowOff>0</xdr:rowOff>
    </xdr:from>
    <xdr:ext cx="10477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51435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0</xdr:row>
      <xdr:rowOff>0</xdr:rowOff>
    </xdr:from>
    <xdr:ext cx="10477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51435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0</xdr:row>
      <xdr:rowOff>0</xdr:rowOff>
    </xdr:from>
    <xdr:ext cx="104775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51435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0</xdr:row>
      <xdr:rowOff>0</xdr:rowOff>
    </xdr:from>
    <xdr:ext cx="104775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51435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0</xdr:row>
      <xdr:rowOff>0</xdr:rowOff>
    </xdr:from>
    <xdr:ext cx="104775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51435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0</xdr:row>
      <xdr:rowOff>0</xdr:rowOff>
    </xdr:from>
    <xdr:ext cx="104775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51435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0</xdr:row>
      <xdr:rowOff>0</xdr:rowOff>
    </xdr:from>
    <xdr:ext cx="104775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51435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0</xdr:row>
      <xdr:rowOff>0</xdr:rowOff>
    </xdr:from>
    <xdr:ext cx="104775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51435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0</xdr:row>
      <xdr:rowOff>0</xdr:rowOff>
    </xdr:from>
    <xdr:ext cx="104775" cy="228600"/>
    <xdr:sp fLocksText="0">
      <xdr:nvSpPr>
        <xdr:cNvPr id="11" name="Text Box 11"/>
        <xdr:cNvSpPr txBox="1">
          <a:spLocks noChangeArrowheads="1"/>
        </xdr:cNvSpPr>
      </xdr:nvSpPr>
      <xdr:spPr>
        <a:xfrm>
          <a:off x="51435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0</xdr:row>
      <xdr:rowOff>0</xdr:rowOff>
    </xdr:from>
    <xdr:ext cx="104775" cy="228600"/>
    <xdr:sp fLocksText="0">
      <xdr:nvSpPr>
        <xdr:cNvPr id="12" name="Text Box 12"/>
        <xdr:cNvSpPr txBox="1">
          <a:spLocks noChangeArrowheads="1"/>
        </xdr:cNvSpPr>
      </xdr:nvSpPr>
      <xdr:spPr>
        <a:xfrm>
          <a:off x="51435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0</xdr:row>
      <xdr:rowOff>0</xdr:rowOff>
    </xdr:from>
    <xdr:ext cx="104775" cy="228600"/>
    <xdr:sp fLocksText="0">
      <xdr:nvSpPr>
        <xdr:cNvPr id="13" name="Text Box 13"/>
        <xdr:cNvSpPr txBox="1">
          <a:spLocks noChangeArrowheads="1"/>
        </xdr:cNvSpPr>
      </xdr:nvSpPr>
      <xdr:spPr>
        <a:xfrm>
          <a:off x="51435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0</xdr:row>
      <xdr:rowOff>0</xdr:rowOff>
    </xdr:from>
    <xdr:ext cx="104775" cy="228600"/>
    <xdr:sp fLocksText="0">
      <xdr:nvSpPr>
        <xdr:cNvPr id="14" name="Text Box 14"/>
        <xdr:cNvSpPr txBox="1">
          <a:spLocks noChangeArrowheads="1"/>
        </xdr:cNvSpPr>
      </xdr:nvSpPr>
      <xdr:spPr>
        <a:xfrm>
          <a:off x="51435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0</xdr:row>
      <xdr:rowOff>0</xdr:rowOff>
    </xdr:from>
    <xdr:ext cx="104775" cy="228600"/>
    <xdr:sp fLocksText="0">
      <xdr:nvSpPr>
        <xdr:cNvPr id="15" name="Text Box 15"/>
        <xdr:cNvSpPr txBox="1">
          <a:spLocks noChangeArrowheads="1"/>
        </xdr:cNvSpPr>
      </xdr:nvSpPr>
      <xdr:spPr>
        <a:xfrm>
          <a:off x="51435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0</xdr:row>
      <xdr:rowOff>0</xdr:rowOff>
    </xdr:from>
    <xdr:ext cx="104775" cy="228600"/>
    <xdr:sp fLocksText="0">
      <xdr:nvSpPr>
        <xdr:cNvPr id="16" name="Text Box 16"/>
        <xdr:cNvSpPr txBox="1">
          <a:spLocks noChangeArrowheads="1"/>
        </xdr:cNvSpPr>
      </xdr:nvSpPr>
      <xdr:spPr>
        <a:xfrm>
          <a:off x="51435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0</xdr:row>
      <xdr:rowOff>0</xdr:rowOff>
    </xdr:from>
    <xdr:ext cx="104775" cy="228600"/>
    <xdr:sp fLocksText="0">
      <xdr:nvSpPr>
        <xdr:cNvPr id="17" name="Text Box 17"/>
        <xdr:cNvSpPr txBox="1">
          <a:spLocks noChangeArrowheads="1"/>
        </xdr:cNvSpPr>
      </xdr:nvSpPr>
      <xdr:spPr>
        <a:xfrm>
          <a:off x="51435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0</xdr:row>
      <xdr:rowOff>0</xdr:rowOff>
    </xdr:from>
    <xdr:ext cx="104775" cy="228600"/>
    <xdr:sp fLocksText="0">
      <xdr:nvSpPr>
        <xdr:cNvPr id="18" name="Text Box 18"/>
        <xdr:cNvSpPr txBox="1">
          <a:spLocks noChangeArrowheads="1"/>
        </xdr:cNvSpPr>
      </xdr:nvSpPr>
      <xdr:spPr>
        <a:xfrm>
          <a:off x="51435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0</xdr:row>
      <xdr:rowOff>0</xdr:rowOff>
    </xdr:from>
    <xdr:ext cx="104775" cy="228600"/>
    <xdr:sp fLocksText="0">
      <xdr:nvSpPr>
        <xdr:cNvPr id="19" name="Text Box 19"/>
        <xdr:cNvSpPr txBox="1">
          <a:spLocks noChangeArrowheads="1"/>
        </xdr:cNvSpPr>
      </xdr:nvSpPr>
      <xdr:spPr>
        <a:xfrm>
          <a:off x="51435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0</xdr:row>
      <xdr:rowOff>0</xdr:rowOff>
    </xdr:from>
    <xdr:ext cx="104775" cy="228600"/>
    <xdr:sp fLocksText="0">
      <xdr:nvSpPr>
        <xdr:cNvPr id="20" name="Text Box 20"/>
        <xdr:cNvSpPr txBox="1">
          <a:spLocks noChangeArrowheads="1"/>
        </xdr:cNvSpPr>
      </xdr:nvSpPr>
      <xdr:spPr>
        <a:xfrm>
          <a:off x="51435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0</xdr:row>
      <xdr:rowOff>0</xdr:rowOff>
    </xdr:from>
    <xdr:ext cx="104775" cy="228600"/>
    <xdr:sp fLocksText="0">
      <xdr:nvSpPr>
        <xdr:cNvPr id="21" name="Text Box 21"/>
        <xdr:cNvSpPr txBox="1">
          <a:spLocks noChangeArrowheads="1"/>
        </xdr:cNvSpPr>
      </xdr:nvSpPr>
      <xdr:spPr>
        <a:xfrm>
          <a:off x="51435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0</xdr:row>
      <xdr:rowOff>0</xdr:rowOff>
    </xdr:from>
    <xdr:ext cx="104775" cy="228600"/>
    <xdr:sp fLocksText="0">
      <xdr:nvSpPr>
        <xdr:cNvPr id="22" name="Text Box 22"/>
        <xdr:cNvSpPr txBox="1">
          <a:spLocks noChangeArrowheads="1"/>
        </xdr:cNvSpPr>
      </xdr:nvSpPr>
      <xdr:spPr>
        <a:xfrm>
          <a:off x="51435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0</xdr:row>
      <xdr:rowOff>0</xdr:rowOff>
    </xdr:from>
    <xdr:ext cx="104775" cy="228600"/>
    <xdr:sp fLocksText="0">
      <xdr:nvSpPr>
        <xdr:cNvPr id="23" name="Text Box 23"/>
        <xdr:cNvSpPr txBox="1">
          <a:spLocks noChangeArrowheads="1"/>
        </xdr:cNvSpPr>
      </xdr:nvSpPr>
      <xdr:spPr>
        <a:xfrm>
          <a:off x="51435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0</xdr:row>
      <xdr:rowOff>0</xdr:rowOff>
    </xdr:from>
    <xdr:ext cx="104775" cy="228600"/>
    <xdr:sp fLocksText="0">
      <xdr:nvSpPr>
        <xdr:cNvPr id="24" name="Text Box 24"/>
        <xdr:cNvSpPr txBox="1">
          <a:spLocks noChangeArrowheads="1"/>
        </xdr:cNvSpPr>
      </xdr:nvSpPr>
      <xdr:spPr>
        <a:xfrm>
          <a:off x="51435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0</xdr:row>
      <xdr:rowOff>0</xdr:rowOff>
    </xdr:from>
    <xdr:ext cx="104775" cy="228600"/>
    <xdr:sp fLocksText="0">
      <xdr:nvSpPr>
        <xdr:cNvPr id="25" name="Text Box 25"/>
        <xdr:cNvSpPr txBox="1">
          <a:spLocks noChangeArrowheads="1"/>
        </xdr:cNvSpPr>
      </xdr:nvSpPr>
      <xdr:spPr>
        <a:xfrm>
          <a:off x="51435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04775" cy="228600"/>
    <xdr:sp fLocksText="0">
      <xdr:nvSpPr>
        <xdr:cNvPr id="26" name="Text Box 26"/>
        <xdr:cNvSpPr txBox="1">
          <a:spLocks noChangeArrowheads="1"/>
        </xdr:cNvSpPr>
      </xdr:nvSpPr>
      <xdr:spPr>
        <a:xfrm>
          <a:off x="24765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04775" cy="228600"/>
    <xdr:sp fLocksText="0">
      <xdr:nvSpPr>
        <xdr:cNvPr id="27" name="Text Box 27"/>
        <xdr:cNvSpPr txBox="1">
          <a:spLocks noChangeArrowheads="1"/>
        </xdr:cNvSpPr>
      </xdr:nvSpPr>
      <xdr:spPr>
        <a:xfrm>
          <a:off x="24765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101</xdr:row>
      <xdr:rowOff>0</xdr:rowOff>
    </xdr:from>
    <xdr:ext cx="104775" cy="228600"/>
    <xdr:sp fLocksText="0">
      <xdr:nvSpPr>
        <xdr:cNvPr id="28" name="Text Box 28"/>
        <xdr:cNvSpPr txBox="1">
          <a:spLocks noChangeArrowheads="1"/>
        </xdr:cNvSpPr>
      </xdr:nvSpPr>
      <xdr:spPr>
        <a:xfrm>
          <a:off x="514350" y="24774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101</xdr:row>
      <xdr:rowOff>0</xdr:rowOff>
    </xdr:from>
    <xdr:ext cx="104775" cy="228600"/>
    <xdr:sp fLocksText="0">
      <xdr:nvSpPr>
        <xdr:cNvPr id="29" name="Text Box 29"/>
        <xdr:cNvSpPr txBox="1">
          <a:spLocks noChangeArrowheads="1"/>
        </xdr:cNvSpPr>
      </xdr:nvSpPr>
      <xdr:spPr>
        <a:xfrm>
          <a:off x="514350" y="24774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101</xdr:row>
      <xdr:rowOff>0</xdr:rowOff>
    </xdr:from>
    <xdr:ext cx="104775" cy="228600"/>
    <xdr:sp fLocksText="0">
      <xdr:nvSpPr>
        <xdr:cNvPr id="30" name="Text Box 30"/>
        <xdr:cNvSpPr txBox="1">
          <a:spLocks noChangeArrowheads="1"/>
        </xdr:cNvSpPr>
      </xdr:nvSpPr>
      <xdr:spPr>
        <a:xfrm>
          <a:off x="514350" y="24774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101</xdr:row>
      <xdr:rowOff>0</xdr:rowOff>
    </xdr:from>
    <xdr:ext cx="104775" cy="228600"/>
    <xdr:sp fLocksText="0">
      <xdr:nvSpPr>
        <xdr:cNvPr id="31" name="Text Box 31"/>
        <xdr:cNvSpPr txBox="1">
          <a:spLocks noChangeArrowheads="1"/>
        </xdr:cNvSpPr>
      </xdr:nvSpPr>
      <xdr:spPr>
        <a:xfrm>
          <a:off x="514350" y="24774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101</xdr:row>
      <xdr:rowOff>0</xdr:rowOff>
    </xdr:from>
    <xdr:ext cx="104775" cy="228600"/>
    <xdr:sp fLocksText="0">
      <xdr:nvSpPr>
        <xdr:cNvPr id="32" name="Text Box 32"/>
        <xdr:cNvSpPr txBox="1">
          <a:spLocks noChangeArrowheads="1"/>
        </xdr:cNvSpPr>
      </xdr:nvSpPr>
      <xdr:spPr>
        <a:xfrm>
          <a:off x="514350" y="24774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101</xdr:row>
      <xdr:rowOff>0</xdr:rowOff>
    </xdr:from>
    <xdr:ext cx="104775" cy="228600"/>
    <xdr:sp fLocksText="0">
      <xdr:nvSpPr>
        <xdr:cNvPr id="33" name="Text Box 33"/>
        <xdr:cNvSpPr txBox="1">
          <a:spLocks noChangeArrowheads="1"/>
        </xdr:cNvSpPr>
      </xdr:nvSpPr>
      <xdr:spPr>
        <a:xfrm>
          <a:off x="514350" y="24774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101</xdr:row>
      <xdr:rowOff>0</xdr:rowOff>
    </xdr:from>
    <xdr:ext cx="104775" cy="228600"/>
    <xdr:sp fLocksText="0">
      <xdr:nvSpPr>
        <xdr:cNvPr id="34" name="Text Box 34"/>
        <xdr:cNvSpPr txBox="1">
          <a:spLocks noChangeArrowheads="1"/>
        </xdr:cNvSpPr>
      </xdr:nvSpPr>
      <xdr:spPr>
        <a:xfrm>
          <a:off x="514350" y="24774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101</xdr:row>
      <xdr:rowOff>0</xdr:rowOff>
    </xdr:from>
    <xdr:ext cx="104775" cy="228600"/>
    <xdr:sp fLocksText="0">
      <xdr:nvSpPr>
        <xdr:cNvPr id="35" name="Text Box 35"/>
        <xdr:cNvSpPr txBox="1">
          <a:spLocks noChangeArrowheads="1"/>
        </xdr:cNvSpPr>
      </xdr:nvSpPr>
      <xdr:spPr>
        <a:xfrm>
          <a:off x="514350" y="24774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101</xdr:row>
      <xdr:rowOff>0</xdr:rowOff>
    </xdr:from>
    <xdr:ext cx="104775" cy="228600"/>
    <xdr:sp fLocksText="0">
      <xdr:nvSpPr>
        <xdr:cNvPr id="36" name="Text Box 36"/>
        <xdr:cNvSpPr txBox="1">
          <a:spLocks noChangeArrowheads="1"/>
        </xdr:cNvSpPr>
      </xdr:nvSpPr>
      <xdr:spPr>
        <a:xfrm>
          <a:off x="514350" y="24774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101</xdr:row>
      <xdr:rowOff>0</xdr:rowOff>
    </xdr:from>
    <xdr:ext cx="104775" cy="228600"/>
    <xdr:sp fLocksText="0">
      <xdr:nvSpPr>
        <xdr:cNvPr id="37" name="Text Box 37"/>
        <xdr:cNvSpPr txBox="1">
          <a:spLocks noChangeArrowheads="1"/>
        </xdr:cNvSpPr>
      </xdr:nvSpPr>
      <xdr:spPr>
        <a:xfrm>
          <a:off x="514350" y="24774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101</xdr:row>
      <xdr:rowOff>0</xdr:rowOff>
    </xdr:from>
    <xdr:ext cx="104775" cy="228600"/>
    <xdr:sp fLocksText="0">
      <xdr:nvSpPr>
        <xdr:cNvPr id="38" name="Text Box 38"/>
        <xdr:cNvSpPr txBox="1">
          <a:spLocks noChangeArrowheads="1"/>
        </xdr:cNvSpPr>
      </xdr:nvSpPr>
      <xdr:spPr>
        <a:xfrm>
          <a:off x="514350" y="24774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101</xdr:row>
      <xdr:rowOff>0</xdr:rowOff>
    </xdr:from>
    <xdr:ext cx="104775" cy="228600"/>
    <xdr:sp fLocksText="0">
      <xdr:nvSpPr>
        <xdr:cNvPr id="39" name="Text Box 39"/>
        <xdr:cNvSpPr txBox="1">
          <a:spLocks noChangeArrowheads="1"/>
        </xdr:cNvSpPr>
      </xdr:nvSpPr>
      <xdr:spPr>
        <a:xfrm>
          <a:off x="514350" y="24774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101</xdr:row>
      <xdr:rowOff>0</xdr:rowOff>
    </xdr:from>
    <xdr:ext cx="104775" cy="228600"/>
    <xdr:sp fLocksText="0">
      <xdr:nvSpPr>
        <xdr:cNvPr id="40" name="Text Box 40"/>
        <xdr:cNvSpPr txBox="1">
          <a:spLocks noChangeArrowheads="1"/>
        </xdr:cNvSpPr>
      </xdr:nvSpPr>
      <xdr:spPr>
        <a:xfrm>
          <a:off x="514350" y="24774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101</xdr:row>
      <xdr:rowOff>0</xdr:rowOff>
    </xdr:from>
    <xdr:ext cx="104775" cy="228600"/>
    <xdr:sp fLocksText="0">
      <xdr:nvSpPr>
        <xdr:cNvPr id="41" name="Text Box 41"/>
        <xdr:cNvSpPr txBox="1">
          <a:spLocks noChangeArrowheads="1"/>
        </xdr:cNvSpPr>
      </xdr:nvSpPr>
      <xdr:spPr>
        <a:xfrm>
          <a:off x="514350" y="24774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101</xdr:row>
      <xdr:rowOff>0</xdr:rowOff>
    </xdr:from>
    <xdr:ext cx="104775" cy="228600"/>
    <xdr:sp fLocksText="0">
      <xdr:nvSpPr>
        <xdr:cNvPr id="42" name="Text Box 42"/>
        <xdr:cNvSpPr txBox="1">
          <a:spLocks noChangeArrowheads="1"/>
        </xdr:cNvSpPr>
      </xdr:nvSpPr>
      <xdr:spPr>
        <a:xfrm>
          <a:off x="514350" y="24774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101</xdr:row>
      <xdr:rowOff>0</xdr:rowOff>
    </xdr:from>
    <xdr:ext cx="104775" cy="228600"/>
    <xdr:sp fLocksText="0">
      <xdr:nvSpPr>
        <xdr:cNvPr id="43" name="Text Box 43"/>
        <xdr:cNvSpPr txBox="1">
          <a:spLocks noChangeArrowheads="1"/>
        </xdr:cNvSpPr>
      </xdr:nvSpPr>
      <xdr:spPr>
        <a:xfrm>
          <a:off x="514350" y="24774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101</xdr:row>
      <xdr:rowOff>0</xdr:rowOff>
    </xdr:from>
    <xdr:ext cx="104775" cy="228600"/>
    <xdr:sp fLocksText="0">
      <xdr:nvSpPr>
        <xdr:cNvPr id="44" name="Text Box 44"/>
        <xdr:cNvSpPr txBox="1">
          <a:spLocks noChangeArrowheads="1"/>
        </xdr:cNvSpPr>
      </xdr:nvSpPr>
      <xdr:spPr>
        <a:xfrm>
          <a:off x="514350" y="24774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101</xdr:row>
      <xdr:rowOff>0</xdr:rowOff>
    </xdr:from>
    <xdr:ext cx="104775" cy="228600"/>
    <xdr:sp fLocksText="0">
      <xdr:nvSpPr>
        <xdr:cNvPr id="45" name="Text Box 45"/>
        <xdr:cNvSpPr txBox="1">
          <a:spLocks noChangeArrowheads="1"/>
        </xdr:cNvSpPr>
      </xdr:nvSpPr>
      <xdr:spPr>
        <a:xfrm>
          <a:off x="514350" y="24774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101</xdr:row>
      <xdr:rowOff>0</xdr:rowOff>
    </xdr:from>
    <xdr:ext cx="104775" cy="228600"/>
    <xdr:sp fLocksText="0">
      <xdr:nvSpPr>
        <xdr:cNvPr id="46" name="Text Box 46"/>
        <xdr:cNvSpPr txBox="1">
          <a:spLocks noChangeArrowheads="1"/>
        </xdr:cNvSpPr>
      </xdr:nvSpPr>
      <xdr:spPr>
        <a:xfrm>
          <a:off x="514350" y="24774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101</xdr:row>
      <xdr:rowOff>0</xdr:rowOff>
    </xdr:from>
    <xdr:ext cx="104775" cy="228600"/>
    <xdr:sp fLocksText="0">
      <xdr:nvSpPr>
        <xdr:cNvPr id="47" name="Text Box 47"/>
        <xdr:cNvSpPr txBox="1">
          <a:spLocks noChangeArrowheads="1"/>
        </xdr:cNvSpPr>
      </xdr:nvSpPr>
      <xdr:spPr>
        <a:xfrm>
          <a:off x="514350" y="24774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266700</xdr:colOff>
      <xdr:row>0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504825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0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504825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0</xdr:row>
      <xdr:rowOff>0</xdr:rowOff>
    </xdr:from>
    <xdr:ext cx="857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504825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0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504825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</xdr:row>
      <xdr:rowOff>0</xdr:rowOff>
    </xdr:from>
    <xdr:ext cx="85725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504825" y="47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</xdr:row>
      <xdr:rowOff>0</xdr:rowOff>
    </xdr:from>
    <xdr:ext cx="85725" cy="219075"/>
    <xdr:sp fLocksText="0">
      <xdr:nvSpPr>
        <xdr:cNvPr id="6" name="Text Box 6"/>
        <xdr:cNvSpPr txBox="1">
          <a:spLocks noChangeArrowheads="1"/>
        </xdr:cNvSpPr>
      </xdr:nvSpPr>
      <xdr:spPr>
        <a:xfrm>
          <a:off x="504825" y="47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</xdr:row>
      <xdr:rowOff>0</xdr:rowOff>
    </xdr:from>
    <xdr:ext cx="85725" cy="219075"/>
    <xdr:sp fLocksText="0">
      <xdr:nvSpPr>
        <xdr:cNvPr id="7" name="Text Box 7"/>
        <xdr:cNvSpPr txBox="1">
          <a:spLocks noChangeArrowheads="1"/>
        </xdr:cNvSpPr>
      </xdr:nvSpPr>
      <xdr:spPr>
        <a:xfrm>
          <a:off x="504825" y="47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</xdr:row>
      <xdr:rowOff>0</xdr:rowOff>
    </xdr:from>
    <xdr:ext cx="85725" cy="219075"/>
    <xdr:sp fLocksText="0">
      <xdr:nvSpPr>
        <xdr:cNvPr id="8" name="Text Box 8"/>
        <xdr:cNvSpPr txBox="1">
          <a:spLocks noChangeArrowheads="1"/>
        </xdr:cNvSpPr>
      </xdr:nvSpPr>
      <xdr:spPr>
        <a:xfrm>
          <a:off x="504825" y="47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</xdr:row>
      <xdr:rowOff>0</xdr:rowOff>
    </xdr:from>
    <xdr:ext cx="85725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504825" y="47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</xdr:row>
      <xdr:rowOff>0</xdr:rowOff>
    </xdr:from>
    <xdr:ext cx="85725" cy="219075"/>
    <xdr:sp fLocksText="0">
      <xdr:nvSpPr>
        <xdr:cNvPr id="10" name="Text Box 10"/>
        <xdr:cNvSpPr txBox="1">
          <a:spLocks noChangeArrowheads="1"/>
        </xdr:cNvSpPr>
      </xdr:nvSpPr>
      <xdr:spPr>
        <a:xfrm>
          <a:off x="504825" y="47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</xdr:row>
      <xdr:rowOff>0</xdr:rowOff>
    </xdr:from>
    <xdr:ext cx="85725" cy="219075"/>
    <xdr:sp fLocksText="0">
      <xdr:nvSpPr>
        <xdr:cNvPr id="11" name="Text Box 11"/>
        <xdr:cNvSpPr txBox="1">
          <a:spLocks noChangeArrowheads="1"/>
        </xdr:cNvSpPr>
      </xdr:nvSpPr>
      <xdr:spPr>
        <a:xfrm>
          <a:off x="504825" y="47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</xdr:row>
      <xdr:rowOff>0</xdr:rowOff>
    </xdr:from>
    <xdr:ext cx="85725" cy="219075"/>
    <xdr:sp fLocksText="0">
      <xdr:nvSpPr>
        <xdr:cNvPr id="12" name="Text Box 12"/>
        <xdr:cNvSpPr txBox="1">
          <a:spLocks noChangeArrowheads="1"/>
        </xdr:cNvSpPr>
      </xdr:nvSpPr>
      <xdr:spPr>
        <a:xfrm>
          <a:off x="504825" y="47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</xdr:row>
      <xdr:rowOff>0</xdr:rowOff>
    </xdr:from>
    <xdr:ext cx="85725" cy="219075"/>
    <xdr:sp fLocksText="0">
      <xdr:nvSpPr>
        <xdr:cNvPr id="13" name="Text Box 13"/>
        <xdr:cNvSpPr txBox="1">
          <a:spLocks noChangeArrowheads="1"/>
        </xdr:cNvSpPr>
      </xdr:nvSpPr>
      <xdr:spPr>
        <a:xfrm>
          <a:off x="504825" y="47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</xdr:row>
      <xdr:rowOff>0</xdr:rowOff>
    </xdr:from>
    <xdr:ext cx="85725" cy="219075"/>
    <xdr:sp fLocksText="0">
      <xdr:nvSpPr>
        <xdr:cNvPr id="14" name="Text Box 14"/>
        <xdr:cNvSpPr txBox="1">
          <a:spLocks noChangeArrowheads="1"/>
        </xdr:cNvSpPr>
      </xdr:nvSpPr>
      <xdr:spPr>
        <a:xfrm>
          <a:off x="504825" y="47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</xdr:row>
      <xdr:rowOff>0</xdr:rowOff>
    </xdr:from>
    <xdr:ext cx="85725" cy="219075"/>
    <xdr:sp fLocksText="0">
      <xdr:nvSpPr>
        <xdr:cNvPr id="15" name="Text Box 15"/>
        <xdr:cNvSpPr txBox="1">
          <a:spLocks noChangeArrowheads="1"/>
        </xdr:cNvSpPr>
      </xdr:nvSpPr>
      <xdr:spPr>
        <a:xfrm>
          <a:off x="504825" y="47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</xdr:row>
      <xdr:rowOff>0</xdr:rowOff>
    </xdr:from>
    <xdr:ext cx="85725" cy="219075"/>
    <xdr:sp fLocksText="0">
      <xdr:nvSpPr>
        <xdr:cNvPr id="16" name="Text Box 16"/>
        <xdr:cNvSpPr txBox="1">
          <a:spLocks noChangeArrowheads="1"/>
        </xdr:cNvSpPr>
      </xdr:nvSpPr>
      <xdr:spPr>
        <a:xfrm>
          <a:off x="504825" y="47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</xdr:row>
      <xdr:rowOff>0</xdr:rowOff>
    </xdr:from>
    <xdr:ext cx="85725" cy="219075"/>
    <xdr:sp fLocksText="0">
      <xdr:nvSpPr>
        <xdr:cNvPr id="17" name="Text Box 17"/>
        <xdr:cNvSpPr txBox="1">
          <a:spLocks noChangeArrowheads="1"/>
        </xdr:cNvSpPr>
      </xdr:nvSpPr>
      <xdr:spPr>
        <a:xfrm>
          <a:off x="504825" y="47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</xdr:row>
      <xdr:rowOff>0</xdr:rowOff>
    </xdr:from>
    <xdr:ext cx="85725" cy="219075"/>
    <xdr:sp fLocksText="0">
      <xdr:nvSpPr>
        <xdr:cNvPr id="18" name="Text Box 18"/>
        <xdr:cNvSpPr txBox="1">
          <a:spLocks noChangeArrowheads="1"/>
        </xdr:cNvSpPr>
      </xdr:nvSpPr>
      <xdr:spPr>
        <a:xfrm>
          <a:off x="504825" y="47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</xdr:row>
      <xdr:rowOff>0</xdr:rowOff>
    </xdr:from>
    <xdr:ext cx="85725" cy="219075"/>
    <xdr:sp fLocksText="0">
      <xdr:nvSpPr>
        <xdr:cNvPr id="19" name="Text Box 19"/>
        <xdr:cNvSpPr txBox="1">
          <a:spLocks noChangeArrowheads="1"/>
        </xdr:cNvSpPr>
      </xdr:nvSpPr>
      <xdr:spPr>
        <a:xfrm>
          <a:off x="504825" y="47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</xdr:row>
      <xdr:rowOff>0</xdr:rowOff>
    </xdr:from>
    <xdr:ext cx="85725" cy="219075"/>
    <xdr:sp fLocksText="0">
      <xdr:nvSpPr>
        <xdr:cNvPr id="20" name="Text Box 20"/>
        <xdr:cNvSpPr txBox="1">
          <a:spLocks noChangeArrowheads="1"/>
        </xdr:cNvSpPr>
      </xdr:nvSpPr>
      <xdr:spPr>
        <a:xfrm>
          <a:off x="504825" y="47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</xdr:row>
      <xdr:rowOff>0</xdr:rowOff>
    </xdr:from>
    <xdr:ext cx="85725" cy="219075"/>
    <xdr:sp fLocksText="0">
      <xdr:nvSpPr>
        <xdr:cNvPr id="21" name="Text Box 21"/>
        <xdr:cNvSpPr txBox="1">
          <a:spLocks noChangeArrowheads="1"/>
        </xdr:cNvSpPr>
      </xdr:nvSpPr>
      <xdr:spPr>
        <a:xfrm>
          <a:off x="504825" y="47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</xdr:row>
      <xdr:rowOff>0</xdr:rowOff>
    </xdr:from>
    <xdr:ext cx="85725" cy="219075"/>
    <xdr:sp fLocksText="0">
      <xdr:nvSpPr>
        <xdr:cNvPr id="22" name="Text Box 22"/>
        <xdr:cNvSpPr txBox="1">
          <a:spLocks noChangeArrowheads="1"/>
        </xdr:cNvSpPr>
      </xdr:nvSpPr>
      <xdr:spPr>
        <a:xfrm>
          <a:off x="504825" y="47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</xdr:row>
      <xdr:rowOff>0</xdr:rowOff>
    </xdr:from>
    <xdr:ext cx="85725" cy="219075"/>
    <xdr:sp fLocksText="0">
      <xdr:nvSpPr>
        <xdr:cNvPr id="23" name="Text Box 23"/>
        <xdr:cNvSpPr txBox="1">
          <a:spLocks noChangeArrowheads="1"/>
        </xdr:cNvSpPr>
      </xdr:nvSpPr>
      <xdr:spPr>
        <a:xfrm>
          <a:off x="504825" y="47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</xdr:row>
      <xdr:rowOff>0</xdr:rowOff>
    </xdr:from>
    <xdr:ext cx="85725" cy="219075"/>
    <xdr:sp fLocksText="0">
      <xdr:nvSpPr>
        <xdr:cNvPr id="24" name="Text Box 24"/>
        <xdr:cNvSpPr txBox="1">
          <a:spLocks noChangeArrowheads="1"/>
        </xdr:cNvSpPr>
      </xdr:nvSpPr>
      <xdr:spPr>
        <a:xfrm>
          <a:off x="504825" y="47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</xdr:row>
      <xdr:rowOff>0</xdr:rowOff>
    </xdr:from>
    <xdr:ext cx="85725" cy="219075"/>
    <xdr:sp fLocksText="0">
      <xdr:nvSpPr>
        <xdr:cNvPr id="25" name="Text Box 25"/>
        <xdr:cNvSpPr txBox="1">
          <a:spLocks noChangeArrowheads="1"/>
        </xdr:cNvSpPr>
      </xdr:nvSpPr>
      <xdr:spPr>
        <a:xfrm>
          <a:off x="504825" y="47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</xdr:row>
      <xdr:rowOff>0</xdr:rowOff>
    </xdr:from>
    <xdr:ext cx="85725" cy="219075"/>
    <xdr:sp fLocksText="0">
      <xdr:nvSpPr>
        <xdr:cNvPr id="26" name="Text Box 26"/>
        <xdr:cNvSpPr txBox="1">
          <a:spLocks noChangeArrowheads="1"/>
        </xdr:cNvSpPr>
      </xdr:nvSpPr>
      <xdr:spPr>
        <a:xfrm>
          <a:off x="504825" y="47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</xdr:row>
      <xdr:rowOff>0</xdr:rowOff>
    </xdr:from>
    <xdr:ext cx="85725" cy="219075"/>
    <xdr:sp fLocksText="0">
      <xdr:nvSpPr>
        <xdr:cNvPr id="27" name="Text Box 27"/>
        <xdr:cNvSpPr txBox="1">
          <a:spLocks noChangeArrowheads="1"/>
        </xdr:cNvSpPr>
      </xdr:nvSpPr>
      <xdr:spPr>
        <a:xfrm>
          <a:off x="504825" y="47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</xdr:row>
      <xdr:rowOff>0</xdr:rowOff>
    </xdr:from>
    <xdr:ext cx="85725" cy="219075"/>
    <xdr:sp fLocksText="0">
      <xdr:nvSpPr>
        <xdr:cNvPr id="28" name="Text Box 28"/>
        <xdr:cNvSpPr txBox="1">
          <a:spLocks noChangeArrowheads="1"/>
        </xdr:cNvSpPr>
      </xdr:nvSpPr>
      <xdr:spPr>
        <a:xfrm>
          <a:off x="504825" y="47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</xdr:row>
      <xdr:rowOff>0</xdr:rowOff>
    </xdr:from>
    <xdr:ext cx="85725" cy="219075"/>
    <xdr:sp fLocksText="0">
      <xdr:nvSpPr>
        <xdr:cNvPr id="29" name="Text Box 29"/>
        <xdr:cNvSpPr txBox="1">
          <a:spLocks noChangeArrowheads="1"/>
        </xdr:cNvSpPr>
      </xdr:nvSpPr>
      <xdr:spPr>
        <a:xfrm>
          <a:off x="504825" y="47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85725" cy="219075"/>
    <xdr:sp fLocksText="0">
      <xdr:nvSpPr>
        <xdr:cNvPr id="30" name="Text Box 30"/>
        <xdr:cNvSpPr txBox="1">
          <a:spLocks noChangeArrowheads="1"/>
        </xdr:cNvSpPr>
      </xdr:nvSpPr>
      <xdr:spPr>
        <a:xfrm>
          <a:off x="238125" y="47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85725" cy="219075"/>
    <xdr:sp fLocksText="0">
      <xdr:nvSpPr>
        <xdr:cNvPr id="31" name="Text Box 31"/>
        <xdr:cNvSpPr txBox="1">
          <a:spLocks noChangeArrowheads="1"/>
        </xdr:cNvSpPr>
      </xdr:nvSpPr>
      <xdr:spPr>
        <a:xfrm>
          <a:off x="238125" y="47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106</xdr:row>
      <xdr:rowOff>0</xdr:rowOff>
    </xdr:from>
    <xdr:ext cx="85725" cy="228600"/>
    <xdr:sp fLocksText="0">
      <xdr:nvSpPr>
        <xdr:cNvPr id="32" name="Text Box 32"/>
        <xdr:cNvSpPr txBox="1">
          <a:spLocks noChangeArrowheads="1"/>
        </xdr:cNvSpPr>
      </xdr:nvSpPr>
      <xdr:spPr>
        <a:xfrm>
          <a:off x="504825" y="2448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106</xdr:row>
      <xdr:rowOff>0</xdr:rowOff>
    </xdr:from>
    <xdr:ext cx="85725" cy="228600"/>
    <xdr:sp fLocksText="0">
      <xdr:nvSpPr>
        <xdr:cNvPr id="33" name="Text Box 33"/>
        <xdr:cNvSpPr txBox="1">
          <a:spLocks noChangeArrowheads="1"/>
        </xdr:cNvSpPr>
      </xdr:nvSpPr>
      <xdr:spPr>
        <a:xfrm>
          <a:off x="504825" y="2448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106</xdr:row>
      <xdr:rowOff>0</xdr:rowOff>
    </xdr:from>
    <xdr:ext cx="85725" cy="228600"/>
    <xdr:sp fLocksText="0">
      <xdr:nvSpPr>
        <xdr:cNvPr id="34" name="Text Box 34"/>
        <xdr:cNvSpPr txBox="1">
          <a:spLocks noChangeArrowheads="1"/>
        </xdr:cNvSpPr>
      </xdr:nvSpPr>
      <xdr:spPr>
        <a:xfrm>
          <a:off x="504825" y="2448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106</xdr:row>
      <xdr:rowOff>0</xdr:rowOff>
    </xdr:from>
    <xdr:ext cx="85725" cy="228600"/>
    <xdr:sp fLocksText="0">
      <xdr:nvSpPr>
        <xdr:cNvPr id="35" name="Text Box 35"/>
        <xdr:cNvSpPr txBox="1">
          <a:spLocks noChangeArrowheads="1"/>
        </xdr:cNvSpPr>
      </xdr:nvSpPr>
      <xdr:spPr>
        <a:xfrm>
          <a:off x="504825" y="2448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106</xdr:row>
      <xdr:rowOff>0</xdr:rowOff>
    </xdr:from>
    <xdr:ext cx="85725" cy="228600"/>
    <xdr:sp fLocksText="0">
      <xdr:nvSpPr>
        <xdr:cNvPr id="36" name="Text Box 36"/>
        <xdr:cNvSpPr txBox="1">
          <a:spLocks noChangeArrowheads="1"/>
        </xdr:cNvSpPr>
      </xdr:nvSpPr>
      <xdr:spPr>
        <a:xfrm>
          <a:off x="504825" y="2448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106</xdr:row>
      <xdr:rowOff>0</xdr:rowOff>
    </xdr:from>
    <xdr:ext cx="85725" cy="228600"/>
    <xdr:sp fLocksText="0">
      <xdr:nvSpPr>
        <xdr:cNvPr id="37" name="Text Box 37"/>
        <xdr:cNvSpPr txBox="1">
          <a:spLocks noChangeArrowheads="1"/>
        </xdr:cNvSpPr>
      </xdr:nvSpPr>
      <xdr:spPr>
        <a:xfrm>
          <a:off x="504825" y="2448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106</xdr:row>
      <xdr:rowOff>0</xdr:rowOff>
    </xdr:from>
    <xdr:ext cx="85725" cy="228600"/>
    <xdr:sp fLocksText="0">
      <xdr:nvSpPr>
        <xdr:cNvPr id="38" name="Text Box 38"/>
        <xdr:cNvSpPr txBox="1">
          <a:spLocks noChangeArrowheads="1"/>
        </xdr:cNvSpPr>
      </xdr:nvSpPr>
      <xdr:spPr>
        <a:xfrm>
          <a:off x="504825" y="2448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106</xdr:row>
      <xdr:rowOff>0</xdr:rowOff>
    </xdr:from>
    <xdr:ext cx="85725" cy="228600"/>
    <xdr:sp fLocksText="0">
      <xdr:nvSpPr>
        <xdr:cNvPr id="39" name="Text Box 39"/>
        <xdr:cNvSpPr txBox="1">
          <a:spLocks noChangeArrowheads="1"/>
        </xdr:cNvSpPr>
      </xdr:nvSpPr>
      <xdr:spPr>
        <a:xfrm>
          <a:off x="504825" y="2448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106</xdr:row>
      <xdr:rowOff>0</xdr:rowOff>
    </xdr:from>
    <xdr:ext cx="85725" cy="228600"/>
    <xdr:sp fLocksText="0">
      <xdr:nvSpPr>
        <xdr:cNvPr id="40" name="Text Box 40"/>
        <xdr:cNvSpPr txBox="1">
          <a:spLocks noChangeArrowheads="1"/>
        </xdr:cNvSpPr>
      </xdr:nvSpPr>
      <xdr:spPr>
        <a:xfrm>
          <a:off x="504825" y="2448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106</xdr:row>
      <xdr:rowOff>0</xdr:rowOff>
    </xdr:from>
    <xdr:ext cx="85725" cy="228600"/>
    <xdr:sp fLocksText="0">
      <xdr:nvSpPr>
        <xdr:cNvPr id="41" name="Text Box 41"/>
        <xdr:cNvSpPr txBox="1">
          <a:spLocks noChangeArrowheads="1"/>
        </xdr:cNvSpPr>
      </xdr:nvSpPr>
      <xdr:spPr>
        <a:xfrm>
          <a:off x="504825" y="2448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106</xdr:row>
      <xdr:rowOff>0</xdr:rowOff>
    </xdr:from>
    <xdr:ext cx="85725" cy="228600"/>
    <xdr:sp fLocksText="0">
      <xdr:nvSpPr>
        <xdr:cNvPr id="42" name="Text Box 42"/>
        <xdr:cNvSpPr txBox="1">
          <a:spLocks noChangeArrowheads="1"/>
        </xdr:cNvSpPr>
      </xdr:nvSpPr>
      <xdr:spPr>
        <a:xfrm>
          <a:off x="504825" y="2448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106</xdr:row>
      <xdr:rowOff>0</xdr:rowOff>
    </xdr:from>
    <xdr:ext cx="85725" cy="228600"/>
    <xdr:sp fLocksText="0">
      <xdr:nvSpPr>
        <xdr:cNvPr id="43" name="Text Box 43"/>
        <xdr:cNvSpPr txBox="1">
          <a:spLocks noChangeArrowheads="1"/>
        </xdr:cNvSpPr>
      </xdr:nvSpPr>
      <xdr:spPr>
        <a:xfrm>
          <a:off x="504825" y="2448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106</xdr:row>
      <xdr:rowOff>0</xdr:rowOff>
    </xdr:from>
    <xdr:ext cx="85725" cy="228600"/>
    <xdr:sp fLocksText="0">
      <xdr:nvSpPr>
        <xdr:cNvPr id="44" name="Text Box 44"/>
        <xdr:cNvSpPr txBox="1">
          <a:spLocks noChangeArrowheads="1"/>
        </xdr:cNvSpPr>
      </xdr:nvSpPr>
      <xdr:spPr>
        <a:xfrm>
          <a:off x="504825" y="2448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106</xdr:row>
      <xdr:rowOff>0</xdr:rowOff>
    </xdr:from>
    <xdr:ext cx="85725" cy="228600"/>
    <xdr:sp fLocksText="0">
      <xdr:nvSpPr>
        <xdr:cNvPr id="45" name="Text Box 45"/>
        <xdr:cNvSpPr txBox="1">
          <a:spLocks noChangeArrowheads="1"/>
        </xdr:cNvSpPr>
      </xdr:nvSpPr>
      <xdr:spPr>
        <a:xfrm>
          <a:off x="504825" y="2448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106</xdr:row>
      <xdr:rowOff>0</xdr:rowOff>
    </xdr:from>
    <xdr:ext cx="85725" cy="228600"/>
    <xdr:sp fLocksText="0">
      <xdr:nvSpPr>
        <xdr:cNvPr id="46" name="Text Box 46"/>
        <xdr:cNvSpPr txBox="1">
          <a:spLocks noChangeArrowheads="1"/>
        </xdr:cNvSpPr>
      </xdr:nvSpPr>
      <xdr:spPr>
        <a:xfrm>
          <a:off x="504825" y="2448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106</xdr:row>
      <xdr:rowOff>0</xdr:rowOff>
    </xdr:from>
    <xdr:ext cx="85725" cy="228600"/>
    <xdr:sp fLocksText="0">
      <xdr:nvSpPr>
        <xdr:cNvPr id="47" name="Text Box 47"/>
        <xdr:cNvSpPr txBox="1">
          <a:spLocks noChangeArrowheads="1"/>
        </xdr:cNvSpPr>
      </xdr:nvSpPr>
      <xdr:spPr>
        <a:xfrm>
          <a:off x="504825" y="2448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106</xdr:row>
      <xdr:rowOff>0</xdr:rowOff>
    </xdr:from>
    <xdr:ext cx="85725" cy="228600"/>
    <xdr:sp fLocksText="0">
      <xdr:nvSpPr>
        <xdr:cNvPr id="48" name="Text Box 48"/>
        <xdr:cNvSpPr txBox="1">
          <a:spLocks noChangeArrowheads="1"/>
        </xdr:cNvSpPr>
      </xdr:nvSpPr>
      <xdr:spPr>
        <a:xfrm>
          <a:off x="504825" y="2448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106</xdr:row>
      <xdr:rowOff>0</xdr:rowOff>
    </xdr:from>
    <xdr:ext cx="85725" cy="228600"/>
    <xdr:sp fLocksText="0">
      <xdr:nvSpPr>
        <xdr:cNvPr id="49" name="Text Box 49"/>
        <xdr:cNvSpPr txBox="1">
          <a:spLocks noChangeArrowheads="1"/>
        </xdr:cNvSpPr>
      </xdr:nvSpPr>
      <xdr:spPr>
        <a:xfrm>
          <a:off x="504825" y="2448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106</xdr:row>
      <xdr:rowOff>0</xdr:rowOff>
    </xdr:from>
    <xdr:ext cx="85725" cy="228600"/>
    <xdr:sp fLocksText="0">
      <xdr:nvSpPr>
        <xdr:cNvPr id="50" name="Text Box 50"/>
        <xdr:cNvSpPr txBox="1">
          <a:spLocks noChangeArrowheads="1"/>
        </xdr:cNvSpPr>
      </xdr:nvSpPr>
      <xdr:spPr>
        <a:xfrm>
          <a:off x="504825" y="2448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106</xdr:row>
      <xdr:rowOff>0</xdr:rowOff>
    </xdr:from>
    <xdr:ext cx="85725" cy="228600"/>
    <xdr:sp fLocksText="0">
      <xdr:nvSpPr>
        <xdr:cNvPr id="51" name="Text Box 51"/>
        <xdr:cNvSpPr txBox="1">
          <a:spLocks noChangeArrowheads="1"/>
        </xdr:cNvSpPr>
      </xdr:nvSpPr>
      <xdr:spPr>
        <a:xfrm>
          <a:off x="504825" y="2448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108</xdr:row>
      <xdr:rowOff>0</xdr:rowOff>
    </xdr:from>
    <xdr:ext cx="104775" cy="228600"/>
    <xdr:sp fLocksText="0">
      <xdr:nvSpPr>
        <xdr:cNvPr id="52" name="Text Box 52"/>
        <xdr:cNvSpPr txBox="1">
          <a:spLocks noChangeArrowheads="1"/>
        </xdr:cNvSpPr>
      </xdr:nvSpPr>
      <xdr:spPr>
        <a:xfrm>
          <a:off x="542925" y="2487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108</xdr:row>
      <xdr:rowOff>0</xdr:rowOff>
    </xdr:from>
    <xdr:ext cx="104775" cy="228600"/>
    <xdr:sp fLocksText="0">
      <xdr:nvSpPr>
        <xdr:cNvPr id="53" name="Text Box 53"/>
        <xdr:cNvSpPr txBox="1">
          <a:spLocks noChangeArrowheads="1"/>
        </xdr:cNvSpPr>
      </xdr:nvSpPr>
      <xdr:spPr>
        <a:xfrm>
          <a:off x="542925" y="2487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108</xdr:row>
      <xdr:rowOff>0</xdr:rowOff>
    </xdr:from>
    <xdr:ext cx="104775" cy="228600"/>
    <xdr:sp fLocksText="0">
      <xdr:nvSpPr>
        <xdr:cNvPr id="54" name="Text Box 54"/>
        <xdr:cNvSpPr txBox="1">
          <a:spLocks noChangeArrowheads="1"/>
        </xdr:cNvSpPr>
      </xdr:nvSpPr>
      <xdr:spPr>
        <a:xfrm>
          <a:off x="542925" y="2487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108</xdr:row>
      <xdr:rowOff>0</xdr:rowOff>
    </xdr:from>
    <xdr:ext cx="104775" cy="228600"/>
    <xdr:sp fLocksText="0">
      <xdr:nvSpPr>
        <xdr:cNvPr id="55" name="Text Box 55"/>
        <xdr:cNvSpPr txBox="1">
          <a:spLocks noChangeArrowheads="1"/>
        </xdr:cNvSpPr>
      </xdr:nvSpPr>
      <xdr:spPr>
        <a:xfrm>
          <a:off x="542925" y="2487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108</xdr:row>
      <xdr:rowOff>0</xdr:rowOff>
    </xdr:from>
    <xdr:ext cx="104775" cy="228600"/>
    <xdr:sp fLocksText="0">
      <xdr:nvSpPr>
        <xdr:cNvPr id="56" name="Text Box 56"/>
        <xdr:cNvSpPr txBox="1">
          <a:spLocks noChangeArrowheads="1"/>
        </xdr:cNvSpPr>
      </xdr:nvSpPr>
      <xdr:spPr>
        <a:xfrm>
          <a:off x="542925" y="2487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108</xdr:row>
      <xdr:rowOff>0</xdr:rowOff>
    </xdr:from>
    <xdr:ext cx="104775" cy="228600"/>
    <xdr:sp fLocksText="0">
      <xdr:nvSpPr>
        <xdr:cNvPr id="57" name="Text Box 57"/>
        <xdr:cNvSpPr txBox="1">
          <a:spLocks noChangeArrowheads="1"/>
        </xdr:cNvSpPr>
      </xdr:nvSpPr>
      <xdr:spPr>
        <a:xfrm>
          <a:off x="542925" y="2487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108</xdr:row>
      <xdr:rowOff>0</xdr:rowOff>
    </xdr:from>
    <xdr:ext cx="104775" cy="228600"/>
    <xdr:sp fLocksText="0">
      <xdr:nvSpPr>
        <xdr:cNvPr id="58" name="Text Box 58"/>
        <xdr:cNvSpPr txBox="1">
          <a:spLocks noChangeArrowheads="1"/>
        </xdr:cNvSpPr>
      </xdr:nvSpPr>
      <xdr:spPr>
        <a:xfrm>
          <a:off x="542925" y="2487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108</xdr:row>
      <xdr:rowOff>0</xdr:rowOff>
    </xdr:from>
    <xdr:ext cx="104775" cy="228600"/>
    <xdr:sp fLocksText="0">
      <xdr:nvSpPr>
        <xdr:cNvPr id="59" name="Text Box 59"/>
        <xdr:cNvSpPr txBox="1">
          <a:spLocks noChangeArrowheads="1"/>
        </xdr:cNvSpPr>
      </xdr:nvSpPr>
      <xdr:spPr>
        <a:xfrm>
          <a:off x="542925" y="2487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108</xdr:row>
      <xdr:rowOff>0</xdr:rowOff>
    </xdr:from>
    <xdr:ext cx="104775" cy="228600"/>
    <xdr:sp fLocksText="0">
      <xdr:nvSpPr>
        <xdr:cNvPr id="60" name="Text Box 60"/>
        <xdr:cNvSpPr txBox="1">
          <a:spLocks noChangeArrowheads="1"/>
        </xdr:cNvSpPr>
      </xdr:nvSpPr>
      <xdr:spPr>
        <a:xfrm>
          <a:off x="542925" y="2487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108</xdr:row>
      <xdr:rowOff>0</xdr:rowOff>
    </xdr:from>
    <xdr:ext cx="104775" cy="228600"/>
    <xdr:sp fLocksText="0">
      <xdr:nvSpPr>
        <xdr:cNvPr id="61" name="Text Box 61"/>
        <xdr:cNvSpPr txBox="1">
          <a:spLocks noChangeArrowheads="1"/>
        </xdr:cNvSpPr>
      </xdr:nvSpPr>
      <xdr:spPr>
        <a:xfrm>
          <a:off x="542925" y="2487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108</xdr:row>
      <xdr:rowOff>0</xdr:rowOff>
    </xdr:from>
    <xdr:ext cx="104775" cy="228600"/>
    <xdr:sp fLocksText="0">
      <xdr:nvSpPr>
        <xdr:cNvPr id="62" name="Text Box 62"/>
        <xdr:cNvSpPr txBox="1">
          <a:spLocks noChangeArrowheads="1"/>
        </xdr:cNvSpPr>
      </xdr:nvSpPr>
      <xdr:spPr>
        <a:xfrm>
          <a:off x="542925" y="2487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108</xdr:row>
      <xdr:rowOff>0</xdr:rowOff>
    </xdr:from>
    <xdr:ext cx="104775" cy="228600"/>
    <xdr:sp fLocksText="0">
      <xdr:nvSpPr>
        <xdr:cNvPr id="63" name="Text Box 63"/>
        <xdr:cNvSpPr txBox="1">
          <a:spLocks noChangeArrowheads="1"/>
        </xdr:cNvSpPr>
      </xdr:nvSpPr>
      <xdr:spPr>
        <a:xfrm>
          <a:off x="542925" y="2487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108</xdr:row>
      <xdr:rowOff>0</xdr:rowOff>
    </xdr:from>
    <xdr:ext cx="104775" cy="228600"/>
    <xdr:sp fLocksText="0">
      <xdr:nvSpPr>
        <xdr:cNvPr id="64" name="Text Box 64"/>
        <xdr:cNvSpPr txBox="1">
          <a:spLocks noChangeArrowheads="1"/>
        </xdr:cNvSpPr>
      </xdr:nvSpPr>
      <xdr:spPr>
        <a:xfrm>
          <a:off x="542925" y="2487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108</xdr:row>
      <xdr:rowOff>0</xdr:rowOff>
    </xdr:from>
    <xdr:ext cx="104775" cy="228600"/>
    <xdr:sp fLocksText="0">
      <xdr:nvSpPr>
        <xdr:cNvPr id="65" name="Text Box 65"/>
        <xdr:cNvSpPr txBox="1">
          <a:spLocks noChangeArrowheads="1"/>
        </xdr:cNvSpPr>
      </xdr:nvSpPr>
      <xdr:spPr>
        <a:xfrm>
          <a:off x="542925" y="2487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108</xdr:row>
      <xdr:rowOff>0</xdr:rowOff>
    </xdr:from>
    <xdr:ext cx="104775" cy="228600"/>
    <xdr:sp fLocksText="0">
      <xdr:nvSpPr>
        <xdr:cNvPr id="66" name="Text Box 66"/>
        <xdr:cNvSpPr txBox="1">
          <a:spLocks noChangeArrowheads="1"/>
        </xdr:cNvSpPr>
      </xdr:nvSpPr>
      <xdr:spPr>
        <a:xfrm>
          <a:off x="542925" y="2487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108</xdr:row>
      <xdr:rowOff>0</xdr:rowOff>
    </xdr:from>
    <xdr:ext cx="104775" cy="228600"/>
    <xdr:sp fLocksText="0">
      <xdr:nvSpPr>
        <xdr:cNvPr id="67" name="Text Box 67"/>
        <xdr:cNvSpPr txBox="1">
          <a:spLocks noChangeArrowheads="1"/>
        </xdr:cNvSpPr>
      </xdr:nvSpPr>
      <xdr:spPr>
        <a:xfrm>
          <a:off x="542925" y="2487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108</xdr:row>
      <xdr:rowOff>0</xdr:rowOff>
    </xdr:from>
    <xdr:ext cx="104775" cy="228600"/>
    <xdr:sp fLocksText="0">
      <xdr:nvSpPr>
        <xdr:cNvPr id="68" name="Text Box 68"/>
        <xdr:cNvSpPr txBox="1">
          <a:spLocks noChangeArrowheads="1"/>
        </xdr:cNvSpPr>
      </xdr:nvSpPr>
      <xdr:spPr>
        <a:xfrm>
          <a:off x="542925" y="2487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108</xdr:row>
      <xdr:rowOff>0</xdr:rowOff>
    </xdr:from>
    <xdr:ext cx="104775" cy="228600"/>
    <xdr:sp fLocksText="0">
      <xdr:nvSpPr>
        <xdr:cNvPr id="69" name="Text Box 69"/>
        <xdr:cNvSpPr txBox="1">
          <a:spLocks noChangeArrowheads="1"/>
        </xdr:cNvSpPr>
      </xdr:nvSpPr>
      <xdr:spPr>
        <a:xfrm>
          <a:off x="542925" y="2487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108</xdr:row>
      <xdr:rowOff>0</xdr:rowOff>
    </xdr:from>
    <xdr:ext cx="104775" cy="228600"/>
    <xdr:sp fLocksText="0">
      <xdr:nvSpPr>
        <xdr:cNvPr id="70" name="Text Box 70"/>
        <xdr:cNvSpPr txBox="1">
          <a:spLocks noChangeArrowheads="1"/>
        </xdr:cNvSpPr>
      </xdr:nvSpPr>
      <xdr:spPr>
        <a:xfrm>
          <a:off x="542925" y="2487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108</xdr:row>
      <xdr:rowOff>0</xdr:rowOff>
    </xdr:from>
    <xdr:ext cx="104775" cy="228600"/>
    <xdr:sp fLocksText="0">
      <xdr:nvSpPr>
        <xdr:cNvPr id="71" name="Text Box 71"/>
        <xdr:cNvSpPr txBox="1">
          <a:spLocks noChangeArrowheads="1"/>
        </xdr:cNvSpPr>
      </xdr:nvSpPr>
      <xdr:spPr>
        <a:xfrm>
          <a:off x="542925" y="2487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108</xdr:row>
      <xdr:rowOff>0</xdr:rowOff>
    </xdr:from>
    <xdr:ext cx="104775" cy="228600"/>
    <xdr:sp fLocksText="0">
      <xdr:nvSpPr>
        <xdr:cNvPr id="72" name="Text Box 72"/>
        <xdr:cNvSpPr txBox="1">
          <a:spLocks noChangeArrowheads="1"/>
        </xdr:cNvSpPr>
      </xdr:nvSpPr>
      <xdr:spPr>
        <a:xfrm>
          <a:off x="542925" y="2487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108</xdr:row>
      <xdr:rowOff>0</xdr:rowOff>
    </xdr:from>
    <xdr:ext cx="104775" cy="228600"/>
    <xdr:sp fLocksText="0">
      <xdr:nvSpPr>
        <xdr:cNvPr id="73" name="Text Box 73"/>
        <xdr:cNvSpPr txBox="1">
          <a:spLocks noChangeArrowheads="1"/>
        </xdr:cNvSpPr>
      </xdr:nvSpPr>
      <xdr:spPr>
        <a:xfrm>
          <a:off x="542925" y="2487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108</xdr:row>
      <xdr:rowOff>0</xdr:rowOff>
    </xdr:from>
    <xdr:ext cx="104775" cy="228600"/>
    <xdr:sp fLocksText="0">
      <xdr:nvSpPr>
        <xdr:cNvPr id="74" name="Text Box 74"/>
        <xdr:cNvSpPr txBox="1">
          <a:spLocks noChangeArrowheads="1"/>
        </xdr:cNvSpPr>
      </xdr:nvSpPr>
      <xdr:spPr>
        <a:xfrm>
          <a:off x="542925" y="2487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108</xdr:row>
      <xdr:rowOff>0</xdr:rowOff>
    </xdr:from>
    <xdr:ext cx="104775" cy="228600"/>
    <xdr:sp fLocksText="0">
      <xdr:nvSpPr>
        <xdr:cNvPr id="75" name="Text Box 75"/>
        <xdr:cNvSpPr txBox="1">
          <a:spLocks noChangeArrowheads="1"/>
        </xdr:cNvSpPr>
      </xdr:nvSpPr>
      <xdr:spPr>
        <a:xfrm>
          <a:off x="542925" y="2487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108</xdr:row>
      <xdr:rowOff>0</xdr:rowOff>
    </xdr:from>
    <xdr:ext cx="104775" cy="228600"/>
    <xdr:sp fLocksText="0">
      <xdr:nvSpPr>
        <xdr:cNvPr id="76" name="Text Box 76"/>
        <xdr:cNvSpPr txBox="1">
          <a:spLocks noChangeArrowheads="1"/>
        </xdr:cNvSpPr>
      </xdr:nvSpPr>
      <xdr:spPr>
        <a:xfrm>
          <a:off x="542925" y="2487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104775" cy="228600"/>
    <xdr:sp fLocksText="0">
      <xdr:nvSpPr>
        <xdr:cNvPr id="77" name="Text Box 77"/>
        <xdr:cNvSpPr txBox="1">
          <a:spLocks noChangeArrowheads="1"/>
        </xdr:cNvSpPr>
      </xdr:nvSpPr>
      <xdr:spPr>
        <a:xfrm>
          <a:off x="238125" y="2487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104775" cy="228600"/>
    <xdr:sp fLocksText="0">
      <xdr:nvSpPr>
        <xdr:cNvPr id="78" name="Text Box 78"/>
        <xdr:cNvSpPr txBox="1">
          <a:spLocks noChangeArrowheads="1"/>
        </xdr:cNvSpPr>
      </xdr:nvSpPr>
      <xdr:spPr>
        <a:xfrm>
          <a:off x="238125" y="2487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108</xdr:row>
      <xdr:rowOff>0</xdr:rowOff>
    </xdr:from>
    <xdr:ext cx="104775" cy="228600"/>
    <xdr:sp fLocksText="0">
      <xdr:nvSpPr>
        <xdr:cNvPr id="79" name="Text Box 79"/>
        <xdr:cNvSpPr txBox="1">
          <a:spLocks noChangeArrowheads="1"/>
        </xdr:cNvSpPr>
      </xdr:nvSpPr>
      <xdr:spPr>
        <a:xfrm>
          <a:off x="542925" y="2487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108</xdr:row>
      <xdr:rowOff>0</xdr:rowOff>
    </xdr:from>
    <xdr:ext cx="104775" cy="228600"/>
    <xdr:sp fLocksText="0">
      <xdr:nvSpPr>
        <xdr:cNvPr id="80" name="Text Box 80"/>
        <xdr:cNvSpPr txBox="1">
          <a:spLocks noChangeArrowheads="1"/>
        </xdr:cNvSpPr>
      </xdr:nvSpPr>
      <xdr:spPr>
        <a:xfrm>
          <a:off x="542925" y="2487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108</xdr:row>
      <xdr:rowOff>0</xdr:rowOff>
    </xdr:from>
    <xdr:ext cx="104775" cy="228600"/>
    <xdr:sp fLocksText="0">
      <xdr:nvSpPr>
        <xdr:cNvPr id="81" name="Text Box 81"/>
        <xdr:cNvSpPr txBox="1">
          <a:spLocks noChangeArrowheads="1"/>
        </xdr:cNvSpPr>
      </xdr:nvSpPr>
      <xdr:spPr>
        <a:xfrm>
          <a:off x="542925" y="2487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108</xdr:row>
      <xdr:rowOff>0</xdr:rowOff>
    </xdr:from>
    <xdr:ext cx="104775" cy="228600"/>
    <xdr:sp fLocksText="0">
      <xdr:nvSpPr>
        <xdr:cNvPr id="82" name="Text Box 82"/>
        <xdr:cNvSpPr txBox="1">
          <a:spLocks noChangeArrowheads="1"/>
        </xdr:cNvSpPr>
      </xdr:nvSpPr>
      <xdr:spPr>
        <a:xfrm>
          <a:off x="542925" y="2487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108</xdr:row>
      <xdr:rowOff>0</xdr:rowOff>
    </xdr:from>
    <xdr:ext cx="104775" cy="228600"/>
    <xdr:sp fLocksText="0">
      <xdr:nvSpPr>
        <xdr:cNvPr id="83" name="Text Box 83"/>
        <xdr:cNvSpPr txBox="1">
          <a:spLocks noChangeArrowheads="1"/>
        </xdr:cNvSpPr>
      </xdr:nvSpPr>
      <xdr:spPr>
        <a:xfrm>
          <a:off x="542925" y="2487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108</xdr:row>
      <xdr:rowOff>0</xdr:rowOff>
    </xdr:from>
    <xdr:ext cx="104775" cy="228600"/>
    <xdr:sp fLocksText="0">
      <xdr:nvSpPr>
        <xdr:cNvPr id="84" name="Text Box 84"/>
        <xdr:cNvSpPr txBox="1">
          <a:spLocks noChangeArrowheads="1"/>
        </xdr:cNvSpPr>
      </xdr:nvSpPr>
      <xdr:spPr>
        <a:xfrm>
          <a:off x="542925" y="2487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108</xdr:row>
      <xdr:rowOff>0</xdr:rowOff>
    </xdr:from>
    <xdr:ext cx="104775" cy="228600"/>
    <xdr:sp fLocksText="0">
      <xdr:nvSpPr>
        <xdr:cNvPr id="85" name="Text Box 85"/>
        <xdr:cNvSpPr txBox="1">
          <a:spLocks noChangeArrowheads="1"/>
        </xdr:cNvSpPr>
      </xdr:nvSpPr>
      <xdr:spPr>
        <a:xfrm>
          <a:off x="542925" y="2487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108</xdr:row>
      <xdr:rowOff>0</xdr:rowOff>
    </xdr:from>
    <xdr:ext cx="104775" cy="228600"/>
    <xdr:sp fLocksText="0">
      <xdr:nvSpPr>
        <xdr:cNvPr id="86" name="Text Box 86"/>
        <xdr:cNvSpPr txBox="1">
          <a:spLocks noChangeArrowheads="1"/>
        </xdr:cNvSpPr>
      </xdr:nvSpPr>
      <xdr:spPr>
        <a:xfrm>
          <a:off x="542925" y="2487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108</xdr:row>
      <xdr:rowOff>0</xdr:rowOff>
    </xdr:from>
    <xdr:ext cx="104775" cy="228600"/>
    <xdr:sp fLocksText="0">
      <xdr:nvSpPr>
        <xdr:cNvPr id="87" name="Text Box 87"/>
        <xdr:cNvSpPr txBox="1">
          <a:spLocks noChangeArrowheads="1"/>
        </xdr:cNvSpPr>
      </xdr:nvSpPr>
      <xdr:spPr>
        <a:xfrm>
          <a:off x="542925" y="2487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108</xdr:row>
      <xdr:rowOff>0</xdr:rowOff>
    </xdr:from>
    <xdr:ext cx="104775" cy="228600"/>
    <xdr:sp fLocksText="0">
      <xdr:nvSpPr>
        <xdr:cNvPr id="88" name="Text Box 88"/>
        <xdr:cNvSpPr txBox="1">
          <a:spLocks noChangeArrowheads="1"/>
        </xdr:cNvSpPr>
      </xdr:nvSpPr>
      <xdr:spPr>
        <a:xfrm>
          <a:off x="542925" y="2487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108</xdr:row>
      <xdr:rowOff>0</xdr:rowOff>
    </xdr:from>
    <xdr:ext cx="104775" cy="228600"/>
    <xdr:sp fLocksText="0">
      <xdr:nvSpPr>
        <xdr:cNvPr id="89" name="Text Box 89"/>
        <xdr:cNvSpPr txBox="1">
          <a:spLocks noChangeArrowheads="1"/>
        </xdr:cNvSpPr>
      </xdr:nvSpPr>
      <xdr:spPr>
        <a:xfrm>
          <a:off x="542925" y="2487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108</xdr:row>
      <xdr:rowOff>0</xdr:rowOff>
    </xdr:from>
    <xdr:ext cx="104775" cy="228600"/>
    <xdr:sp fLocksText="0">
      <xdr:nvSpPr>
        <xdr:cNvPr id="90" name="Text Box 90"/>
        <xdr:cNvSpPr txBox="1">
          <a:spLocks noChangeArrowheads="1"/>
        </xdr:cNvSpPr>
      </xdr:nvSpPr>
      <xdr:spPr>
        <a:xfrm>
          <a:off x="542925" y="2487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108</xdr:row>
      <xdr:rowOff>0</xdr:rowOff>
    </xdr:from>
    <xdr:ext cx="104775" cy="228600"/>
    <xdr:sp fLocksText="0">
      <xdr:nvSpPr>
        <xdr:cNvPr id="91" name="Text Box 91"/>
        <xdr:cNvSpPr txBox="1">
          <a:spLocks noChangeArrowheads="1"/>
        </xdr:cNvSpPr>
      </xdr:nvSpPr>
      <xdr:spPr>
        <a:xfrm>
          <a:off x="542925" y="2487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108</xdr:row>
      <xdr:rowOff>0</xdr:rowOff>
    </xdr:from>
    <xdr:ext cx="104775" cy="228600"/>
    <xdr:sp fLocksText="0">
      <xdr:nvSpPr>
        <xdr:cNvPr id="92" name="Text Box 92"/>
        <xdr:cNvSpPr txBox="1">
          <a:spLocks noChangeArrowheads="1"/>
        </xdr:cNvSpPr>
      </xdr:nvSpPr>
      <xdr:spPr>
        <a:xfrm>
          <a:off x="542925" y="2487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108</xdr:row>
      <xdr:rowOff>0</xdr:rowOff>
    </xdr:from>
    <xdr:ext cx="104775" cy="228600"/>
    <xdr:sp fLocksText="0">
      <xdr:nvSpPr>
        <xdr:cNvPr id="93" name="Text Box 93"/>
        <xdr:cNvSpPr txBox="1">
          <a:spLocks noChangeArrowheads="1"/>
        </xdr:cNvSpPr>
      </xdr:nvSpPr>
      <xdr:spPr>
        <a:xfrm>
          <a:off x="542925" y="2487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108</xdr:row>
      <xdr:rowOff>0</xdr:rowOff>
    </xdr:from>
    <xdr:ext cx="104775" cy="228600"/>
    <xdr:sp fLocksText="0">
      <xdr:nvSpPr>
        <xdr:cNvPr id="94" name="Text Box 94"/>
        <xdr:cNvSpPr txBox="1">
          <a:spLocks noChangeArrowheads="1"/>
        </xdr:cNvSpPr>
      </xdr:nvSpPr>
      <xdr:spPr>
        <a:xfrm>
          <a:off x="542925" y="2487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108</xdr:row>
      <xdr:rowOff>0</xdr:rowOff>
    </xdr:from>
    <xdr:ext cx="104775" cy="228600"/>
    <xdr:sp fLocksText="0">
      <xdr:nvSpPr>
        <xdr:cNvPr id="95" name="Text Box 95"/>
        <xdr:cNvSpPr txBox="1">
          <a:spLocks noChangeArrowheads="1"/>
        </xdr:cNvSpPr>
      </xdr:nvSpPr>
      <xdr:spPr>
        <a:xfrm>
          <a:off x="542925" y="2487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108</xdr:row>
      <xdr:rowOff>0</xdr:rowOff>
    </xdr:from>
    <xdr:ext cx="104775" cy="228600"/>
    <xdr:sp fLocksText="0">
      <xdr:nvSpPr>
        <xdr:cNvPr id="96" name="Text Box 96"/>
        <xdr:cNvSpPr txBox="1">
          <a:spLocks noChangeArrowheads="1"/>
        </xdr:cNvSpPr>
      </xdr:nvSpPr>
      <xdr:spPr>
        <a:xfrm>
          <a:off x="542925" y="2487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108</xdr:row>
      <xdr:rowOff>0</xdr:rowOff>
    </xdr:from>
    <xdr:ext cx="104775" cy="228600"/>
    <xdr:sp fLocksText="0">
      <xdr:nvSpPr>
        <xdr:cNvPr id="97" name="Text Box 97"/>
        <xdr:cNvSpPr txBox="1">
          <a:spLocks noChangeArrowheads="1"/>
        </xdr:cNvSpPr>
      </xdr:nvSpPr>
      <xdr:spPr>
        <a:xfrm>
          <a:off x="542925" y="2487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108</xdr:row>
      <xdr:rowOff>0</xdr:rowOff>
    </xdr:from>
    <xdr:ext cx="104775" cy="228600"/>
    <xdr:sp fLocksText="0">
      <xdr:nvSpPr>
        <xdr:cNvPr id="98" name="Text Box 98"/>
        <xdr:cNvSpPr txBox="1">
          <a:spLocks noChangeArrowheads="1"/>
        </xdr:cNvSpPr>
      </xdr:nvSpPr>
      <xdr:spPr>
        <a:xfrm>
          <a:off x="542925" y="2487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495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0" y="495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0" y="495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0" y="495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0" y="495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0" y="495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0" y="495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0" y="495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0" y="495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0" y="495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 fLocksText="0">
      <xdr:nvSpPr>
        <xdr:cNvPr id="11" name="Text Box 11"/>
        <xdr:cNvSpPr txBox="1">
          <a:spLocks noChangeArrowheads="1"/>
        </xdr:cNvSpPr>
      </xdr:nvSpPr>
      <xdr:spPr>
        <a:xfrm>
          <a:off x="0" y="495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33</xdr:row>
      <xdr:rowOff>0</xdr:rowOff>
    </xdr:from>
    <xdr:ext cx="104775" cy="228600"/>
    <xdr:sp fLocksText="0">
      <xdr:nvSpPr>
        <xdr:cNvPr id="12" name="Text Box 12"/>
        <xdr:cNvSpPr txBox="1">
          <a:spLocks noChangeArrowheads="1"/>
        </xdr:cNvSpPr>
      </xdr:nvSpPr>
      <xdr:spPr>
        <a:xfrm>
          <a:off x="542925" y="10506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9525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257175" y="4381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0</xdr:row>
      <xdr:rowOff>0</xdr:rowOff>
    </xdr:from>
    <xdr:ext cx="10477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5238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0</xdr:row>
      <xdr:rowOff>0</xdr:rowOff>
    </xdr:from>
    <xdr:ext cx="10477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5238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0</xdr:row>
      <xdr:rowOff>0</xdr:rowOff>
    </xdr:from>
    <xdr:ext cx="10477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5238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0</xdr:row>
      <xdr:rowOff>0</xdr:rowOff>
    </xdr:from>
    <xdr:ext cx="104775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5238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0</xdr:row>
      <xdr:rowOff>0</xdr:rowOff>
    </xdr:from>
    <xdr:ext cx="104775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5238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0</xdr:row>
      <xdr:rowOff>0</xdr:rowOff>
    </xdr:from>
    <xdr:ext cx="104775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5238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95250" cy="238125"/>
    <xdr:sp fLocksText="0">
      <xdr:nvSpPr>
        <xdr:cNvPr id="8" name="Text Box 8"/>
        <xdr:cNvSpPr txBox="1">
          <a:spLocks noChangeArrowheads="1"/>
        </xdr:cNvSpPr>
      </xdr:nvSpPr>
      <xdr:spPr>
        <a:xfrm>
          <a:off x="1809750" y="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95250" cy="238125"/>
    <xdr:sp fLocksText="0">
      <xdr:nvSpPr>
        <xdr:cNvPr id="9" name="Text Box 9"/>
        <xdr:cNvSpPr txBox="1">
          <a:spLocks noChangeArrowheads="1"/>
        </xdr:cNvSpPr>
      </xdr:nvSpPr>
      <xdr:spPr>
        <a:xfrm>
          <a:off x="1809750" y="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0</xdr:row>
      <xdr:rowOff>0</xdr:rowOff>
    </xdr:from>
    <xdr:ext cx="104775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5238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0</xdr:row>
      <xdr:rowOff>0</xdr:rowOff>
    </xdr:from>
    <xdr:ext cx="104775" cy="228600"/>
    <xdr:sp fLocksText="0">
      <xdr:nvSpPr>
        <xdr:cNvPr id="11" name="Text Box 11"/>
        <xdr:cNvSpPr txBox="1">
          <a:spLocks noChangeArrowheads="1"/>
        </xdr:cNvSpPr>
      </xdr:nvSpPr>
      <xdr:spPr>
        <a:xfrm>
          <a:off x="5238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0</xdr:row>
      <xdr:rowOff>0</xdr:rowOff>
    </xdr:from>
    <xdr:ext cx="104775" cy="228600"/>
    <xdr:sp fLocksText="0">
      <xdr:nvSpPr>
        <xdr:cNvPr id="12" name="Text Box 12"/>
        <xdr:cNvSpPr txBox="1">
          <a:spLocks noChangeArrowheads="1"/>
        </xdr:cNvSpPr>
      </xdr:nvSpPr>
      <xdr:spPr>
        <a:xfrm>
          <a:off x="5238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0</xdr:row>
      <xdr:rowOff>0</xdr:rowOff>
    </xdr:from>
    <xdr:ext cx="104775" cy="228600"/>
    <xdr:sp fLocksText="0">
      <xdr:nvSpPr>
        <xdr:cNvPr id="13" name="Text Box 13"/>
        <xdr:cNvSpPr txBox="1">
          <a:spLocks noChangeArrowheads="1"/>
        </xdr:cNvSpPr>
      </xdr:nvSpPr>
      <xdr:spPr>
        <a:xfrm>
          <a:off x="5238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0</xdr:row>
      <xdr:rowOff>0</xdr:rowOff>
    </xdr:from>
    <xdr:ext cx="104775" cy="228600"/>
    <xdr:sp fLocksText="0">
      <xdr:nvSpPr>
        <xdr:cNvPr id="14" name="Text Box 14"/>
        <xdr:cNvSpPr txBox="1">
          <a:spLocks noChangeArrowheads="1"/>
        </xdr:cNvSpPr>
      </xdr:nvSpPr>
      <xdr:spPr>
        <a:xfrm>
          <a:off x="5238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0</xdr:row>
      <xdr:rowOff>0</xdr:rowOff>
    </xdr:from>
    <xdr:ext cx="104775" cy="228600"/>
    <xdr:sp fLocksText="0">
      <xdr:nvSpPr>
        <xdr:cNvPr id="15" name="Text Box 15"/>
        <xdr:cNvSpPr txBox="1">
          <a:spLocks noChangeArrowheads="1"/>
        </xdr:cNvSpPr>
      </xdr:nvSpPr>
      <xdr:spPr>
        <a:xfrm>
          <a:off x="5238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0</xdr:row>
      <xdr:rowOff>0</xdr:rowOff>
    </xdr:from>
    <xdr:ext cx="104775" cy="228600"/>
    <xdr:sp fLocksText="0">
      <xdr:nvSpPr>
        <xdr:cNvPr id="16" name="Text Box 16"/>
        <xdr:cNvSpPr txBox="1">
          <a:spLocks noChangeArrowheads="1"/>
        </xdr:cNvSpPr>
      </xdr:nvSpPr>
      <xdr:spPr>
        <a:xfrm>
          <a:off x="5238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0</xdr:row>
      <xdr:rowOff>0</xdr:rowOff>
    </xdr:from>
    <xdr:ext cx="104775" cy="228600"/>
    <xdr:sp fLocksText="0">
      <xdr:nvSpPr>
        <xdr:cNvPr id="17" name="Text Box 17"/>
        <xdr:cNvSpPr txBox="1">
          <a:spLocks noChangeArrowheads="1"/>
        </xdr:cNvSpPr>
      </xdr:nvSpPr>
      <xdr:spPr>
        <a:xfrm>
          <a:off x="5238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0</xdr:row>
      <xdr:rowOff>0</xdr:rowOff>
    </xdr:from>
    <xdr:ext cx="104775" cy="228600"/>
    <xdr:sp fLocksText="0">
      <xdr:nvSpPr>
        <xdr:cNvPr id="18" name="Text Box 18"/>
        <xdr:cNvSpPr txBox="1">
          <a:spLocks noChangeArrowheads="1"/>
        </xdr:cNvSpPr>
      </xdr:nvSpPr>
      <xdr:spPr>
        <a:xfrm>
          <a:off x="5238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0</xdr:row>
      <xdr:rowOff>0</xdr:rowOff>
    </xdr:from>
    <xdr:ext cx="104775" cy="228600"/>
    <xdr:sp fLocksText="0">
      <xdr:nvSpPr>
        <xdr:cNvPr id="19" name="Text Box 19"/>
        <xdr:cNvSpPr txBox="1">
          <a:spLocks noChangeArrowheads="1"/>
        </xdr:cNvSpPr>
      </xdr:nvSpPr>
      <xdr:spPr>
        <a:xfrm>
          <a:off x="5238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0</xdr:row>
      <xdr:rowOff>0</xdr:rowOff>
    </xdr:from>
    <xdr:ext cx="104775" cy="228600"/>
    <xdr:sp fLocksText="0">
      <xdr:nvSpPr>
        <xdr:cNvPr id="20" name="Text Box 20"/>
        <xdr:cNvSpPr txBox="1">
          <a:spLocks noChangeArrowheads="1"/>
        </xdr:cNvSpPr>
      </xdr:nvSpPr>
      <xdr:spPr>
        <a:xfrm>
          <a:off x="5238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0</xdr:row>
      <xdr:rowOff>0</xdr:rowOff>
    </xdr:from>
    <xdr:ext cx="104775" cy="228600"/>
    <xdr:sp fLocksText="0">
      <xdr:nvSpPr>
        <xdr:cNvPr id="21" name="Text Box 21"/>
        <xdr:cNvSpPr txBox="1">
          <a:spLocks noChangeArrowheads="1"/>
        </xdr:cNvSpPr>
      </xdr:nvSpPr>
      <xdr:spPr>
        <a:xfrm>
          <a:off x="5238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95250" cy="238125"/>
    <xdr:sp fLocksText="0">
      <xdr:nvSpPr>
        <xdr:cNvPr id="22" name="Text Box 22"/>
        <xdr:cNvSpPr txBox="1">
          <a:spLocks noChangeArrowheads="1"/>
        </xdr:cNvSpPr>
      </xdr:nvSpPr>
      <xdr:spPr>
        <a:xfrm>
          <a:off x="1809750" y="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0</xdr:row>
      <xdr:rowOff>0</xdr:rowOff>
    </xdr:from>
    <xdr:ext cx="104775" cy="228600"/>
    <xdr:sp fLocksText="0">
      <xdr:nvSpPr>
        <xdr:cNvPr id="23" name="Text Box 23"/>
        <xdr:cNvSpPr txBox="1">
          <a:spLocks noChangeArrowheads="1"/>
        </xdr:cNvSpPr>
      </xdr:nvSpPr>
      <xdr:spPr>
        <a:xfrm>
          <a:off x="5238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0</xdr:row>
      <xdr:rowOff>0</xdr:rowOff>
    </xdr:from>
    <xdr:ext cx="104775" cy="228600"/>
    <xdr:sp fLocksText="0">
      <xdr:nvSpPr>
        <xdr:cNvPr id="24" name="Text Box 24"/>
        <xdr:cNvSpPr txBox="1">
          <a:spLocks noChangeArrowheads="1"/>
        </xdr:cNvSpPr>
      </xdr:nvSpPr>
      <xdr:spPr>
        <a:xfrm>
          <a:off x="5238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0</xdr:row>
      <xdr:rowOff>0</xdr:rowOff>
    </xdr:from>
    <xdr:ext cx="104775" cy="228600"/>
    <xdr:sp fLocksText="0">
      <xdr:nvSpPr>
        <xdr:cNvPr id="25" name="Text Box 25"/>
        <xdr:cNvSpPr txBox="1">
          <a:spLocks noChangeArrowheads="1"/>
        </xdr:cNvSpPr>
      </xdr:nvSpPr>
      <xdr:spPr>
        <a:xfrm>
          <a:off x="5238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0</xdr:row>
      <xdr:rowOff>0</xdr:rowOff>
    </xdr:from>
    <xdr:ext cx="104775" cy="228600"/>
    <xdr:sp fLocksText="0">
      <xdr:nvSpPr>
        <xdr:cNvPr id="26" name="Text Box 26"/>
        <xdr:cNvSpPr txBox="1">
          <a:spLocks noChangeArrowheads="1"/>
        </xdr:cNvSpPr>
      </xdr:nvSpPr>
      <xdr:spPr>
        <a:xfrm>
          <a:off x="5238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0</xdr:row>
      <xdr:rowOff>0</xdr:rowOff>
    </xdr:from>
    <xdr:ext cx="104775" cy="228600"/>
    <xdr:sp fLocksText="0">
      <xdr:nvSpPr>
        <xdr:cNvPr id="27" name="Text Box 27"/>
        <xdr:cNvSpPr txBox="1">
          <a:spLocks noChangeArrowheads="1"/>
        </xdr:cNvSpPr>
      </xdr:nvSpPr>
      <xdr:spPr>
        <a:xfrm>
          <a:off x="5238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0</xdr:row>
      <xdr:rowOff>0</xdr:rowOff>
    </xdr:from>
    <xdr:ext cx="104775" cy="228600"/>
    <xdr:sp fLocksText="0">
      <xdr:nvSpPr>
        <xdr:cNvPr id="28" name="Text Box 28"/>
        <xdr:cNvSpPr txBox="1">
          <a:spLocks noChangeArrowheads="1"/>
        </xdr:cNvSpPr>
      </xdr:nvSpPr>
      <xdr:spPr>
        <a:xfrm>
          <a:off x="5238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95250" cy="238125"/>
    <xdr:sp fLocksText="0">
      <xdr:nvSpPr>
        <xdr:cNvPr id="29" name="Text Box 29"/>
        <xdr:cNvSpPr txBox="1">
          <a:spLocks noChangeArrowheads="1"/>
        </xdr:cNvSpPr>
      </xdr:nvSpPr>
      <xdr:spPr>
        <a:xfrm>
          <a:off x="1809750" y="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0" cy="238125"/>
    <xdr:sp fLocksText="0">
      <xdr:nvSpPr>
        <xdr:cNvPr id="30" name="Text Box 30"/>
        <xdr:cNvSpPr txBox="1">
          <a:spLocks noChangeArrowheads="1"/>
        </xdr:cNvSpPr>
      </xdr:nvSpPr>
      <xdr:spPr>
        <a:xfrm>
          <a:off x="0" y="4381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0" cy="238125"/>
    <xdr:sp fLocksText="0">
      <xdr:nvSpPr>
        <xdr:cNvPr id="31" name="Text Box 31"/>
        <xdr:cNvSpPr txBox="1">
          <a:spLocks noChangeArrowheads="1"/>
        </xdr:cNvSpPr>
      </xdr:nvSpPr>
      <xdr:spPr>
        <a:xfrm>
          <a:off x="0" y="4381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0" cy="238125"/>
    <xdr:sp fLocksText="0">
      <xdr:nvSpPr>
        <xdr:cNvPr id="32" name="Text Box 32"/>
        <xdr:cNvSpPr txBox="1">
          <a:spLocks noChangeArrowheads="1"/>
        </xdr:cNvSpPr>
      </xdr:nvSpPr>
      <xdr:spPr>
        <a:xfrm>
          <a:off x="0" y="4381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0" cy="238125"/>
    <xdr:sp fLocksText="0">
      <xdr:nvSpPr>
        <xdr:cNvPr id="33" name="Text Box 33"/>
        <xdr:cNvSpPr txBox="1">
          <a:spLocks noChangeArrowheads="1"/>
        </xdr:cNvSpPr>
      </xdr:nvSpPr>
      <xdr:spPr>
        <a:xfrm>
          <a:off x="0" y="4381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0" cy="238125"/>
    <xdr:sp fLocksText="0">
      <xdr:nvSpPr>
        <xdr:cNvPr id="34" name="Text Box 34"/>
        <xdr:cNvSpPr txBox="1">
          <a:spLocks noChangeArrowheads="1"/>
        </xdr:cNvSpPr>
      </xdr:nvSpPr>
      <xdr:spPr>
        <a:xfrm>
          <a:off x="0" y="4381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0" cy="238125"/>
    <xdr:sp fLocksText="0">
      <xdr:nvSpPr>
        <xdr:cNvPr id="35" name="Text Box 35"/>
        <xdr:cNvSpPr txBox="1">
          <a:spLocks noChangeArrowheads="1"/>
        </xdr:cNvSpPr>
      </xdr:nvSpPr>
      <xdr:spPr>
        <a:xfrm>
          <a:off x="0" y="4381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0" cy="238125"/>
    <xdr:sp fLocksText="0">
      <xdr:nvSpPr>
        <xdr:cNvPr id="36" name="Text Box 36"/>
        <xdr:cNvSpPr txBox="1">
          <a:spLocks noChangeArrowheads="1"/>
        </xdr:cNvSpPr>
      </xdr:nvSpPr>
      <xdr:spPr>
        <a:xfrm>
          <a:off x="0" y="4381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0" cy="238125"/>
    <xdr:sp fLocksText="0">
      <xdr:nvSpPr>
        <xdr:cNvPr id="37" name="Text Box 37"/>
        <xdr:cNvSpPr txBox="1">
          <a:spLocks noChangeArrowheads="1"/>
        </xdr:cNvSpPr>
      </xdr:nvSpPr>
      <xdr:spPr>
        <a:xfrm>
          <a:off x="0" y="4381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0" cy="238125"/>
    <xdr:sp fLocksText="0">
      <xdr:nvSpPr>
        <xdr:cNvPr id="38" name="Text Box 38"/>
        <xdr:cNvSpPr txBox="1">
          <a:spLocks noChangeArrowheads="1"/>
        </xdr:cNvSpPr>
      </xdr:nvSpPr>
      <xdr:spPr>
        <a:xfrm>
          <a:off x="0" y="4381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0" cy="238125"/>
    <xdr:sp fLocksText="0">
      <xdr:nvSpPr>
        <xdr:cNvPr id="39" name="Text Box 39"/>
        <xdr:cNvSpPr txBox="1">
          <a:spLocks noChangeArrowheads="1"/>
        </xdr:cNvSpPr>
      </xdr:nvSpPr>
      <xdr:spPr>
        <a:xfrm>
          <a:off x="0" y="4381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0" cy="238125"/>
    <xdr:sp fLocksText="0">
      <xdr:nvSpPr>
        <xdr:cNvPr id="40" name="Text Box 40"/>
        <xdr:cNvSpPr txBox="1">
          <a:spLocks noChangeArrowheads="1"/>
        </xdr:cNvSpPr>
      </xdr:nvSpPr>
      <xdr:spPr>
        <a:xfrm>
          <a:off x="0" y="4381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110;&#1095;&#1085;&#1080;&#1081;%20&#1085;&#1072;&#1074;&#1095;.%20&#1087;&#1083;&#1072;&#1085;%20&#1076;&#1083;&#1103;%20&#1090;&#1077;&#1093;&#1085;&#1086;&#1083;&#1086;&#1075;&#1110;&#1074;%20&#1110;%20&#1077;&#1083;&#1077;&#1082;&#1090;&#1088;&#1086;&#1084;&#1077;&#1093;.%20&#1085;&#1072;%202013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курс (технікум)"/>
      <sheetName val="2 курс (технікум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3"/>
  <sheetViews>
    <sheetView zoomScale="75" zoomScaleNormal="75" zoomScaleSheetLayoutView="50" zoomScalePageLayoutView="0" workbookViewId="0" topLeftCell="B1">
      <selection activeCell="AG22" sqref="AG22"/>
    </sheetView>
  </sheetViews>
  <sheetFormatPr defaultColWidth="9.140625" defaultRowHeight="12.75"/>
  <cols>
    <col min="1" max="1" width="1.8515625" style="1" hidden="1" customWidth="1"/>
    <col min="2" max="2" width="4.140625" style="1" customWidth="1"/>
    <col min="3" max="3" width="23.8515625" style="1" customWidth="1"/>
    <col min="4" max="4" width="24.140625" style="1" customWidth="1"/>
    <col min="5" max="6" width="6.421875" style="1" customWidth="1"/>
    <col min="7" max="7" width="4.7109375" style="1" customWidth="1"/>
    <col min="8" max="8" width="4.57421875" style="1" customWidth="1"/>
    <col min="9" max="9" width="6.8515625" style="1" customWidth="1"/>
    <col min="10" max="10" width="7.00390625" style="1" customWidth="1"/>
    <col min="11" max="11" width="4.28125" style="1" customWidth="1"/>
    <col min="12" max="12" width="5.57421875" style="1" customWidth="1"/>
    <col min="13" max="13" width="5.00390625" style="1" customWidth="1"/>
    <col min="14" max="14" width="5.28125" style="1" customWidth="1"/>
    <col min="15" max="15" width="5.8515625" style="1" customWidth="1"/>
    <col min="16" max="16" width="4.7109375" style="1" customWidth="1"/>
    <col min="17" max="17" width="5.00390625" style="1" customWidth="1"/>
    <col min="18" max="18" width="5.140625" style="1" customWidth="1"/>
    <col min="19" max="19" width="5.57421875" style="1" customWidth="1"/>
    <col min="20" max="20" width="6.8515625" style="1" customWidth="1"/>
    <col min="21" max="21" width="4.421875" style="1" customWidth="1"/>
    <col min="22" max="22" width="5.00390625" style="1" customWidth="1"/>
    <col min="23" max="23" width="5.140625" style="1" customWidth="1"/>
    <col min="24" max="24" width="4.7109375" style="1" customWidth="1"/>
    <col min="25" max="25" width="5.8515625" style="1" customWidth="1"/>
    <col min="26" max="26" width="4.57421875" style="1" customWidth="1"/>
    <col min="27" max="27" width="17.140625" style="1" customWidth="1"/>
    <col min="28" max="28" width="4.7109375" style="1" customWidth="1"/>
    <col min="29" max="16384" width="9.140625" style="1" customWidth="1"/>
  </cols>
  <sheetData>
    <row r="1" spans="2:26" ht="18">
      <c r="B1" s="1143" t="s">
        <v>277</v>
      </c>
      <c r="C1" s="1144"/>
      <c r="D1" s="1144"/>
      <c r="E1" s="1144"/>
      <c r="F1" s="1144"/>
      <c r="G1" s="1144"/>
      <c r="H1" s="1144"/>
      <c r="I1" s="1144"/>
      <c r="J1" s="1144"/>
      <c r="K1" s="1144"/>
      <c r="L1" s="1144"/>
      <c r="M1" s="1144"/>
      <c r="N1" s="1144"/>
      <c r="O1" s="1144"/>
      <c r="P1" s="1144"/>
      <c r="Q1" s="1144"/>
      <c r="R1" s="1144"/>
      <c r="S1" s="1144"/>
      <c r="T1" s="1144"/>
      <c r="U1" s="1144"/>
      <c r="V1" s="1144"/>
      <c r="W1" s="1144"/>
      <c r="X1" s="1144"/>
      <c r="Y1" s="1144"/>
      <c r="Z1" s="1144"/>
    </row>
    <row r="2" spans="3:27" ht="15.75">
      <c r="C2" s="1149" t="s">
        <v>331</v>
      </c>
      <c r="D2" s="1150"/>
      <c r="E2" s="1150"/>
      <c r="F2" s="1150"/>
      <c r="G2" s="1150"/>
      <c r="H2" s="1150"/>
      <c r="I2" s="1150"/>
      <c r="J2" s="1150"/>
      <c r="K2" s="1150"/>
      <c r="L2" s="1150"/>
      <c r="M2" s="1150"/>
      <c r="N2" s="1150"/>
      <c r="O2" s="1150"/>
      <c r="P2" s="1150"/>
      <c r="Q2" s="1150"/>
      <c r="R2" s="1150"/>
      <c r="S2" s="1150"/>
      <c r="T2" s="1150"/>
      <c r="U2" s="1150"/>
      <c r="V2" s="1150"/>
      <c r="W2" s="1150"/>
      <c r="X2" s="1150"/>
      <c r="Y2" s="1150"/>
      <c r="Z2" s="1150"/>
      <c r="AA2" s="1150"/>
    </row>
    <row r="3" spans="3:27" ht="21" thickBot="1">
      <c r="C3" s="1156" t="s">
        <v>279</v>
      </c>
      <c r="D3" s="1083"/>
      <c r="E3" s="1083"/>
      <c r="F3" s="1083"/>
      <c r="G3" s="1083"/>
      <c r="H3" s="1083"/>
      <c r="I3" s="1081" t="s">
        <v>278</v>
      </c>
      <c r="J3" s="1082"/>
      <c r="K3" s="1082"/>
      <c r="L3" s="1082"/>
      <c r="M3" s="1082"/>
      <c r="N3" s="1082"/>
      <c r="O3" s="1082"/>
      <c r="P3" s="1082"/>
      <c r="Q3" s="1083"/>
      <c r="R3" s="1083"/>
      <c r="S3" s="1083"/>
      <c r="T3" s="1083"/>
      <c r="U3" s="1083"/>
      <c r="V3" s="1083"/>
      <c r="AA3" s="1068" t="s">
        <v>327</v>
      </c>
    </row>
    <row r="4" spans="2:27" ht="17.25" customHeight="1" thickBot="1">
      <c r="B4" s="1101" t="s">
        <v>8</v>
      </c>
      <c r="C4" s="1145" t="s">
        <v>9</v>
      </c>
      <c r="D4" s="1105" t="s">
        <v>10</v>
      </c>
      <c r="E4" s="1109" t="s">
        <v>11</v>
      </c>
      <c r="F4" s="1109" t="s">
        <v>287</v>
      </c>
      <c r="G4" s="1113" t="s">
        <v>95</v>
      </c>
      <c r="H4" s="1114"/>
      <c r="I4" s="1114"/>
      <c r="J4" s="1114"/>
      <c r="K4" s="1114"/>
      <c r="L4" s="1114"/>
      <c r="M4" s="1114"/>
      <c r="N4" s="1114"/>
      <c r="O4" s="1114"/>
      <c r="P4" s="1114"/>
      <c r="Q4" s="1151" t="s">
        <v>94</v>
      </c>
      <c r="R4" s="1114"/>
      <c r="S4" s="1114"/>
      <c r="T4" s="1114"/>
      <c r="U4" s="1114"/>
      <c r="V4" s="1114"/>
      <c r="W4" s="1114"/>
      <c r="X4" s="1114"/>
      <c r="Y4" s="1114"/>
      <c r="Z4" s="1114"/>
      <c r="AA4" s="1152" t="s">
        <v>12</v>
      </c>
    </row>
    <row r="5" spans="2:27" ht="17.25" customHeight="1" thickBot="1">
      <c r="B5" s="1102"/>
      <c r="C5" s="1146"/>
      <c r="D5" s="1106"/>
      <c r="E5" s="1110"/>
      <c r="F5" s="1110"/>
      <c r="G5" s="1087" t="s">
        <v>288</v>
      </c>
      <c r="H5" s="1088"/>
      <c r="I5" s="1088"/>
      <c r="J5" s="1088"/>
      <c r="K5" s="1088"/>
      <c r="L5" s="1088"/>
      <c r="M5" s="1088"/>
      <c r="N5" s="1088"/>
      <c r="O5" s="1088"/>
      <c r="P5" s="1088"/>
      <c r="Q5" s="1087" t="s">
        <v>288</v>
      </c>
      <c r="R5" s="1088"/>
      <c r="S5" s="1088"/>
      <c r="T5" s="1088"/>
      <c r="U5" s="1088"/>
      <c r="V5" s="1088"/>
      <c r="W5" s="1088"/>
      <c r="X5" s="1088"/>
      <c r="Y5" s="1088"/>
      <c r="Z5" s="1088"/>
      <c r="AA5" s="1153"/>
    </row>
    <row r="6" spans="2:27" ht="19.5" customHeight="1">
      <c r="B6" s="1103"/>
      <c r="C6" s="1147"/>
      <c r="D6" s="1107"/>
      <c r="E6" s="1111"/>
      <c r="F6" s="1111"/>
      <c r="G6" s="1095" t="s">
        <v>289</v>
      </c>
      <c r="H6" s="1095"/>
      <c r="I6" s="1095"/>
      <c r="J6" s="1095"/>
      <c r="K6" s="761"/>
      <c r="L6" s="1094" t="s">
        <v>290</v>
      </c>
      <c r="M6" s="1095"/>
      <c r="N6" s="1095"/>
      <c r="O6" s="1095"/>
      <c r="P6" s="1095"/>
      <c r="Q6" s="1094" t="s">
        <v>291</v>
      </c>
      <c r="R6" s="1095"/>
      <c r="S6" s="1095"/>
      <c r="T6" s="1095"/>
      <c r="U6" s="761"/>
      <c r="V6" s="1094" t="s">
        <v>292</v>
      </c>
      <c r="W6" s="1095"/>
      <c r="X6" s="1095"/>
      <c r="Y6" s="1095"/>
      <c r="Z6" s="1095"/>
      <c r="AA6" s="1154"/>
    </row>
    <row r="7" spans="2:27" ht="41.25" customHeight="1">
      <c r="B7" s="1103"/>
      <c r="C7" s="1147"/>
      <c r="D7" s="1107"/>
      <c r="E7" s="1111"/>
      <c r="F7" s="1111"/>
      <c r="G7" s="1096" t="s">
        <v>296</v>
      </c>
      <c r="H7" s="1097"/>
      <c r="I7" s="1097"/>
      <c r="J7" s="1089" t="s">
        <v>297</v>
      </c>
      <c r="K7" s="1115" t="s">
        <v>299</v>
      </c>
      <c r="L7" s="1096" t="s">
        <v>296</v>
      </c>
      <c r="M7" s="1097"/>
      <c r="N7" s="1097"/>
      <c r="O7" s="1172" t="s">
        <v>297</v>
      </c>
      <c r="P7" s="1115" t="s">
        <v>299</v>
      </c>
      <c r="Q7" s="1096" t="s">
        <v>296</v>
      </c>
      <c r="R7" s="1097"/>
      <c r="S7" s="1097"/>
      <c r="T7" s="1089" t="s">
        <v>297</v>
      </c>
      <c r="U7" s="1115" t="s">
        <v>299</v>
      </c>
      <c r="V7" s="1096" t="s">
        <v>296</v>
      </c>
      <c r="W7" s="1097"/>
      <c r="X7" s="1097"/>
      <c r="Y7" s="1092" t="s">
        <v>297</v>
      </c>
      <c r="Z7" s="1089" t="s">
        <v>299</v>
      </c>
      <c r="AA7" s="1154"/>
    </row>
    <row r="8" spans="2:27" ht="54" customHeight="1" thickBot="1">
      <c r="B8" s="1104"/>
      <c r="C8" s="1148"/>
      <c r="D8" s="1108"/>
      <c r="E8" s="1112"/>
      <c r="F8" s="1112"/>
      <c r="G8" s="743" t="s">
        <v>13</v>
      </c>
      <c r="H8" s="744" t="s">
        <v>14</v>
      </c>
      <c r="I8" s="744" t="s">
        <v>15</v>
      </c>
      <c r="J8" s="1090"/>
      <c r="K8" s="1116"/>
      <c r="L8" s="270" t="s">
        <v>13</v>
      </c>
      <c r="M8" s="81" t="s">
        <v>14</v>
      </c>
      <c r="N8" s="81" t="s">
        <v>15</v>
      </c>
      <c r="O8" s="1173"/>
      <c r="P8" s="1116"/>
      <c r="Q8" s="77" t="s">
        <v>13</v>
      </c>
      <c r="R8" s="78" t="s">
        <v>14</v>
      </c>
      <c r="S8" s="78" t="s">
        <v>15</v>
      </c>
      <c r="T8" s="1090"/>
      <c r="U8" s="1116"/>
      <c r="V8" s="77" t="s">
        <v>13</v>
      </c>
      <c r="W8" s="78" t="s">
        <v>14</v>
      </c>
      <c r="X8" s="78" t="s">
        <v>15</v>
      </c>
      <c r="Y8" s="1093"/>
      <c r="Z8" s="1091"/>
      <c r="AA8" s="1155"/>
    </row>
    <row r="9" spans="2:29" ht="25.5" customHeight="1">
      <c r="B9" s="109">
        <v>1</v>
      </c>
      <c r="C9" s="362" t="s">
        <v>16</v>
      </c>
      <c r="D9" s="64" t="s">
        <v>62</v>
      </c>
      <c r="E9" s="151">
        <v>108</v>
      </c>
      <c r="F9" s="152">
        <f>E9/36</f>
        <v>3</v>
      </c>
      <c r="G9" s="271"/>
      <c r="H9" s="272"/>
      <c r="I9" s="272"/>
      <c r="J9" s="273"/>
      <c r="K9" s="1008"/>
      <c r="L9" s="274"/>
      <c r="M9" s="124"/>
      <c r="N9" s="124"/>
      <c r="O9" s="124"/>
      <c r="P9" s="123"/>
      <c r="Q9" s="271"/>
      <c r="R9" s="272"/>
      <c r="S9" s="272"/>
      <c r="T9" s="273"/>
      <c r="U9" s="1008"/>
      <c r="V9" s="271">
        <v>3</v>
      </c>
      <c r="W9" s="272"/>
      <c r="X9" s="272">
        <v>1</v>
      </c>
      <c r="Y9" s="272"/>
      <c r="Z9" s="754" t="s">
        <v>69</v>
      </c>
      <c r="AA9" s="285"/>
      <c r="AB9" s="286"/>
      <c r="AC9" s="286"/>
    </row>
    <row r="10" spans="2:29" ht="29.25" customHeight="1">
      <c r="B10" s="95">
        <v>2</v>
      </c>
      <c r="C10" s="24" t="s">
        <v>186</v>
      </c>
      <c r="D10" s="64" t="s">
        <v>62</v>
      </c>
      <c r="E10" s="339">
        <v>108</v>
      </c>
      <c r="F10" s="152">
        <f aca="true" t="shared" si="0" ref="F10:F26">E10/36</f>
        <v>3</v>
      </c>
      <c r="G10" s="275"/>
      <c r="H10" s="276"/>
      <c r="I10" s="276"/>
      <c r="J10" s="91"/>
      <c r="K10" s="92"/>
      <c r="L10" s="277"/>
      <c r="M10" s="96"/>
      <c r="N10" s="276">
        <v>4</v>
      </c>
      <c r="O10" s="279">
        <v>1</v>
      </c>
      <c r="P10" s="85" t="s">
        <v>69</v>
      </c>
      <c r="Q10" s="275"/>
      <c r="R10" s="276"/>
      <c r="S10" s="276"/>
      <c r="T10" s="85"/>
      <c r="U10" s="967"/>
      <c r="V10" s="275"/>
      <c r="W10" s="348"/>
      <c r="X10" s="276"/>
      <c r="Y10" s="279"/>
      <c r="Z10" s="755"/>
      <c r="AA10" s="349"/>
      <c r="AB10" s="286"/>
      <c r="AC10" s="286"/>
    </row>
    <row r="11" spans="2:29" ht="23.25" customHeight="1">
      <c r="B11" s="95">
        <v>3</v>
      </c>
      <c r="C11" s="24" t="s">
        <v>187</v>
      </c>
      <c r="D11" s="64" t="s">
        <v>23</v>
      </c>
      <c r="E11" s="339">
        <v>180</v>
      </c>
      <c r="F11" s="152">
        <f t="shared" si="0"/>
        <v>5</v>
      </c>
      <c r="G11" s="275"/>
      <c r="H11" s="276"/>
      <c r="I11" s="276">
        <v>3</v>
      </c>
      <c r="J11" s="91">
        <v>1</v>
      </c>
      <c r="K11" s="92"/>
      <c r="L11" s="277"/>
      <c r="M11" s="96"/>
      <c r="N11" s="96">
        <v>3</v>
      </c>
      <c r="O11" s="96">
        <v>1</v>
      </c>
      <c r="P11" s="93" t="s">
        <v>49</v>
      </c>
      <c r="Q11" s="275"/>
      <c r="R11" s="276"/>
      <c r="S11" s="276">
        <v>3</v>
      </c>
      <c r="T11" s="88">
        <v>1</v>
      </c>
      <c r="U11" s="1007"/>
      <c r="V11" s="275"/>
      <c r="W11" s="276"/>
      <c r="X11" s="276">
        <v>3</v>
      </c>
      <c r="Y11" s="276">
        <v>1</v>
      </c>
      <c r="Z11" s="410" t="s">
        <v>69</v>
      </c>
      <c r="AA11" s="98"/>
      <c r="AB11" s="286"/>
      <c r="AC11" s="286"/>
    </row>
    <row r="12" spans="2:29" ht="20.25">
      <c r="B12" s="95">
        <v>4</v>
      </c>
      <c r="C12" s="23" t="s">
        <v>19</v>
      </c>
      <c r="D12" s="65" t="s">
        <v>24</v>
      </c>
      <c r="E12" s="735">
        <v>162</v>
      </c>
      <c r="F12" s="739">
        <f t="shared" si="0"/>
        <v>4.5</v>
      </c>
      <c r="G12" s="275"/>
      <c r="H12" s="276"/>
      <c r="I12" s="276">
        <v>4</v>
      </c>
      <c r="J12" s="91">
        <v>1</v>
      </c>
      <c r="K12" s="92"/>
      <c r="L12" s="277"/>
      <c r="M12" s="96"/>
      <c r="N12" s="96">
        <v>4</v>
      </c>
      <c r="O12" s="96">
        <v>1</v>
      </c>
      <c r="P12" s="280"/>
      <c r="Q12" s="275"/>
      <c r="R12" s="276"/>
      <c r="S12" s="276">
        <v>4</v>
      </c>
      <c r="T12" s="96">
        <v>1</v>
      </c>
      <c r="U12" s="1011"/>
      <c r="V12" s="275"/>
      <c r="W12" s="276"/>
      <c r="X12" s="276">
        <v>4</v>
      </c>
      <c r="Y12" s="276">
        <v>1</v>
      </c>
      <c r="Z12" s="410" t="s">
        <v>49</v>
      </c>
      <c r="AA12" s="740" t="s">
        <v>188</v>
      </c>
      <c r="AB12" s="286"/>
      <c r="AC12" s="286"/>
    </row>
    <row r="13" spans="2:29" ht="20.25">
      <c r="B13" s="87">
        <v>5</v>
      </c>
      <c r="C13" s="21" t="s">
        <v>20</v>
      </c>
      <c r="D13" s="306" t="s">
        <v>25</v>
      </c>
      <c r="E13" s="338">
        <v>288</v>
      </c>
      <c r="F13" s="152">
        <f t="shared" si="0"/>
        <v>8</v>
      </c>
      <c r="G13" s="281">
        <v>4</v>
      </c>
      <c r="H13" s="279"/>
      <c r="I13" s="279">
        <v>2</v>
      </c>
      <c r="J13" s="126">
        <v>1</v>
      </c>
      <c r="K13" s="1009"/>
      <c r="L13" s="282">
        <v>4</v>
      </c>
      <c r="M13" s="88"/>
      <c r="N13" s="88">
        <v>2</v>
      </c>
      <c r="O13" s="88">
        <v>2</v>
      </c>
      <c r="P13" s="93" t="s">
        <v>49</v>
      </c>
      <c r="Q13" s="281">
        <v>2</v>
      </c>
      <c r="R13" s="279"/>
      <c r="S13" s="279">
        <v>2</v>
      </c>
      <c r="T13" s="88">
        <v>1</v>
      </c>
      <c r="U13" s="1007"/>
      <c r="V13" s="281">
        <v>2</v>
      </c>
      <c r="W13" s="279"/>
      <c r="X13" s="279">
        <v>2</v>
      </c>
      <c r="Y13" s="279">
        <v>2</v>
      </c>
      <c r="Z13" s="410" t="s">
        <v>69</v>
      </c>
      <c r="AA13" s="336" t="s">
        <v>255</v>
      </c>
      <c r="AB13" s="286"/>
      <c r="AC13" s="286"/>
    </row>
    <row r="14" spans="2:29" ht="41.25" customHeight="1">
      <c r="B14" s="95">
        <v>6</v>
      </c>
      <c r="C14" s="23" t="s">
        <v>80</v>
      </c>
      <c r="D14" s="64" t="s">
        <v>81</v>
      </c>
      <c r="E14" s="339">
        <v>162</v>
      </c>
      <c r="F14" s="152">
        <f t="shared" si="0"/>
        <v>4.5</v>
      </c>
      <c r="G14" s="45"/>
      <c r="H14" s="46"/>
      <c r="I14" s="276"/>
      <c r="J14" s="91"/>
      <c r="K14" s="92"/>
      <c r="L14" s="277"/>
      <c r="M14" s="96"/>
      <c r="N14" s="96"/>
      <c r="O14" s="96"/>
      <c r="P14" s="93"/>
      <c r="Q14" s="45">
        <v>2</v>
      </c>
      <c r="R14" s="46">
        <v>2</v>
      </c>
      <c r="S14" s="276"/>
      <c r="T14" s="91">
        <v>1</v>
      </c>
      <c r="U14" s="92"/>
      <c r="V14" s="277">
        <v>1</v>
      </c>
      <c r="W14" s="96">
        <v>2</v>
      </c>
      <c r="X14" s="96"/>
      <c r="Y14" s="96">
        <v>2</v>
      </c>
      <c r="Z14" s="410" t="s">
        <v>49</v>
      </c>
      <c r="AA14" s="335"/>
      <c r="AB14" s="487"/>
      <c r="AC14" s="286"/>
    </row>
    <row r="15" spans="2:29" ht="16.5" customHeight="1">
      <c r="B15" s="95">
        <v>7</v>
      </c>
      <c r="C15" s="21" t="s">
        <v>21</v>
      </c>
      <c r="D15" s="66" t="s">
        <v>26</v>
      </c>
      <c r="E15" s="338">
        <v>162</v>
      </c>
      <c r="F15" s="152">
        <f t="shared" si="0"/>
        <v>4.5</v>
      </c>
      <c r="G15" s="275"/>
      <c r="H15" s="276"/>
      <c r="I15" s="276"/>
      <c r="J15" s="101"/>
      <c r="K15" s="108"/>
      <c r="L15" s="277"/>
      <c r="M15" s="96"/>
      <c r="N15" s="96"/>
      <c r="O15" s="88"/>
      <c r="P15" s="85"/>
      <c r="Q15" s="275">
        <v>4</v>
      </c>
      <c r="R15" s="276">
        <v>3</v>
      </c>
      <c r="S15" s="276"/>
      <c r="T15" s="85">
        <v>1</v>
      </c>
      <c r="U15" s="967"/>
      <c r="V15" s="275">
        <v>4</v>
      </c>
      <c r="W15" s="276">
        <v>3</v>
      </c>
      <c r="X15" s="276"/>
      <c r="Y15" s="276">
        <v>2</v>
      </c>
      <c r="Z15" s="410" t="s">
        <v>69</v>
      </c>
      <c r="AA15" s="336" t="s">
        <v>170</v>
      </c>
      <c r="AB15" s="286"/>
      <c r="AC15" s="286"/>
    </row>
    <row r="16" spans="2:29" ht="17.25" customHeight="1">
      <c r="B16" s="95">
        <v>8</v>
      </c>
      <c r="C16" s="22" t="s">
        <v>89</v>
      </c>
      <c r="D16" s="66" t="s">
        <v>27</v>
      </c>
      <c r="E16" s="338">
        <v>162</v>
      </c>
      <c r="F16" s="152">
        <f t="shared" si="0"/>
        <v>4.5</v>
      </c>
      <c r="G16" s="275">
        <v>2</v>
      </c>
      <c r="H16" s="276">
        <v>2</v>
      </c>
      <c r="I16" s="276"/>
      <c r="J16" s="126">
        <v>1</v>
      </c>
      <c r="K16" s="1009"/>
      <c r="L16" s="277">
        <v>2</v>
      </c>
      <c r="M16" s="96">
        <v>2</v>
      </c>
      <c r="N16" s="96"/>
      <c r="O16" s="88">
        <v>2</v>
      </c>
      <c r="P16" s="85" t="s">
        <v>69</v>
      </c>
      <c r="Q16" s="275"/>
      <c r="R16" s="283"/>
      <c r="S16" s="276"/>
      <c r="T16" s="100"/>
      <c r="U16" s="1006"/>
      <c r="V16" s="275"/>
      <c r="W16" s="283"/>
      <c r="X16" s="276"/>
      <c r="Y16" s="279"/>
      <c r="Z16" s="756"/>
      <c r="AA16" s="98"/>
      <c r="AB16" s="286"/>
      <c r="AC16" s="286"/>
    </row>
    <row r="17" spans="2:29" ht="27.75" customHeight="1">
      <c r="B17" s="1098">
        <v>9</v>
      </c>
      <c r="C17" s="1119" t="s">
        <v>61</v>
      </c>
      <c r="D17" s="67" t="s">
        <v>150</v>
      </c>
      <c r="E17" s="339">
        <v>90</v>
      </c>
      <c r="F17" s="152">
        <f t="shared" si="0"/>
        <v>2.5</v>
      </c>
      <c r="G17" s="275">
        <v>2</v>
      </c>
      <c r="H17" s="276">
        <v>2</v>
      </c>
      <c r="I17" s="276"/>
      <c r="J17" s="126">
        <v>2</v>
      </c>
      <c r="K17" s="1009"/>
      <c r="L17" s="277"/>
      <c r="M17" s="96"/>
      <c r="N17" s="96"/>
      <c r="O17" s="88"/>
      <c r="P17" s="85"/>
      <c r="Q17" s="275"/>
      <c r="R17" s="276"/>
      <c r="S17" s="276"/>
      <c r="T17" s="284"/>
      <c r="U17" s="1012"/>
      <c r="V17" s="275"/>
      <c r="W17" s="276"/>
      <c r="X17" s="276"/>
      <c r="Y17" s="276"/>
      <c r="Z17" s="757"/>
      <c r="AA17" s="98" t="s">
        <v>274</v>
      </c>
      <c r="AB17" s="286"/>
      <c r="AC17" s="286"/>
    </row>
    <row r="18" spans="2:29" ht="28.5" customHeight="1">
      <c r="B18" s="1099"/>
      <c r="C18" s="1120"/>
      <c r="D18" s="67" t="s">
        <v>157</v>
      </c>
      <c r="E18" s="339">
        <v>90</v>
      </c>
      <c r="F18" s="152">
        <f t="shared" si="0"/>
        <v>2.5</v>
      </c>
      <c r="G18" s="275"/>
      <c r="H18" s="276"/>
      <c r="I18" s="276"/>
      <c r="J18" s="126"/>
      <c r="K18" s="1009"/>
      <c r="L18" s="277">
        <v>2</v>
      </c>
      <c r="M18" s="96">
        <v>2</v>
      </c>
      <c r="N18" s="96"/>
      <c r="O18" s="88">
        <v>2</v>
      </c>
      <c r="P18" s="93" t="s">
        <v>49</v>
      </c>
      <c r="Q18" s="275"/>
      <c r="R18" s="276"/>
      <c r="S18" s="276"/>
      <c r="T18" s="284"/>
      <c r="U18" s="1012"/>
      <c r="V18" s="275"/>
      <c r="W18" s="276"/>
      <c r="X18" s="276"/>
      <c r="Y18" s="276"/>
      <c r="Z18" s="757"/>
      <c r="AA18" s="98"/>
      <c r="AB18" s="286"/>
      <c r="AC18" s="286"/>
    </row>
    <row r="19" spans="2:29" ht="39" customHeight="1">
      <c r="B19" s="1100"/>
      <c r="C19" s="1121"/>
      <c r="D19" s="67" t="s">
        <v>91</v>
      </c>
      <c r="E19" s="339">
        <v>90</v>
      </c>
      <c r="F19" s="152">
        <f t="shared" si="0"/>
        <v>2.5</v>
      </c>
      <c r="G19" s="275"/>
      <c r="H19" s="276"/>
      <c r="I19" s="276"/>
      <c r="J19" s="126"/>
      <c r="K19" s="1009"/>
      <c r="L19" s="277"/>
      <c r="M19" s="96"/>
      <c r="N19" s="96"/>
      <c r="O19" s="88"/>
      <c r="P19" s="85"/>
      <c r="Q19" s="277">
        <v>2</v>
      </c>
      <c r="R19" s="96">
        <v>2</v>
      </c>
      <c r="S19" s="96"/>
      <c r="T19" s="85">
        <v>1</v>
      </c>
      <c r="U19" s="410" t="s">
        <v>69</v>
      </c>
      <c r="V19" s="275"/>
      <c r="W19" s="276"/>
      <c r="X19" s="276"/>
      <c r="Y19" s="276"/>
      <c r="Z19" s="410"/>
      <c r="AA19" s="98"/>
      <c r="AB19" s="286"/>
      <c r="AC19" s="286"/>
    </row>
    <row r="20" spans="2:29" ht="30" customHeight="1">
      <c r="B20" s="95">
        <v>10</v>
      </c>
      <c r="C20" s="30" t="s">
        <v>90</v>
      </c>
      <c r="D20" s="62" t="s">
        <v>100</v>
      </c>
      <c r="E20" s="340">
        <v>252</v>
      </c>
      <c r="F20" s="152">
        <f t="shared" si="0"/>
        <v>7</v>
      </c>
      <c r="G20" s="275">
        <v>2</v>
      </c>
      <c r="H20" s="276"/>
      <c r="I20" s="276">
        <v>2</v>
      </c>
      <c r="J20" s="126">
        <v>1</v>
      </c>
      <c r="K20" s="1009"/>
      <c r="L20" s="277">
        <v>2</v>
      </c>
      <c r="M20" s="96"/>
      <c r="N20" s="96">
        <v>2</v>
      </c>
      <c r="O20" s="96">
        <v>2</v>
      </c>
      <c r="P20" s="93" t="s">
        <v>49</v>
      </c>
      <c r="Q20" s="275"/>
      <c r="R20" s="276"/>
      <c r="S20" s="276">
        <v>2</v>
      </c>
      <c r="T20" s="93">
        <v>1</v>
      </c>
      <c r="U20" s="977"/>
      <c r="V20" s="275"/>
      <c r="W20" s="276"/>
      <c r="X20" s="276">
        <v>2</v>
      </c>
      <c r="Y20" s="276">
        <v>1</v>
      </c>
      <c r="Z20" s="410" t="s">
        <v>49</v>
      </c>
      <c r="AA20" s="98"/>
      <c r="AB20" s="286"/>
      <c r="AC20" s="286"/>
    </row>
    <row r="21" spans="2:29" ht="30.75" customHeight="1">
      <c r="B21" s="104">
        <v>11</v>
      </c>
      <c r="C21" s="347" t="s">
        <v>29</v>
      </c>
      <c r="D21" s="713" t="s">
        <v>257</v>
      </c>
      <c r="E21" s="340">
        <v>144</v>
      </c>
      <c r="F21" s="152">
        <f t="shared" si="0"/>
        <v>4</v>
      </c>
      <c r="G21" s="275">
        <v>2</v>
      </c>
      <c r="H21" s="276"/>
      <c r="I21" s="276"/>
      <c r="J21" s="126">
        <v>1</v>
      </c>
      <c r="K21" s="1009"/>
      <c r="L21" s="277">
        <v>3</v>
      </c>
      <c r="M21" s="96"/>
      <c r="N21" s="96"/>
      <c r="O21" s="88">
        <v>1</v>
      </c>
      <c r="P21" s="85" t="s">
        <v>69</v>
      </c>
      <c r="Q21" s="275"/>
      <c r="R21" s="276"/>
      <c r="S21" s="276"/>
      <c r="T21" s="126"/>
      <c r="U21" s="1013"/>
      <c r="V21" s="277"/>
      <c r="W21" s="96"/>
      <c r="X21" s="96"/>
      <c r="Y21" s="88"/>
      <c r="Z21" s="755"/>
      <c r="AA21" s="712" t="s">
        <v>256</v>
      </c>
      <c r="AB21" s="286"/>
      <c r="AC21" s="286"/>
    </row>
    <row r="22" spans="2:29" ht="25.5" customHeight="1">
      <c r="B22" s="1125">
        <v>12</v>
      </c>
      <c r="C22" s="1157" t="s">
        <v>98</v>
      </c>
      <c r="D22" s="749" t="s">
        <v>275</v>
      </c>
      <c r="E22" s="1122">
        <v>108</v>
      </c>
      <c r="F22" s="1163">
        <f>E22/36</f>
        <v>3</v>
      </c>
      <c r="G22" s="1125"/>
      <c r="H22" s="1128"/>
      <c r="I22" s="1128"/>
      <c r="J22" s="1131"/>
      <c r="K22" s="1169"/>
      <c r="L22" s="1134"/>
      <c r="M22" s="1128"/>
      <c r="N22" s="1128"/>
      <c r="O22" s="1128"/>
      <c r="P22" s="1166"/>
      <c r="Q22" s="1160"/>
      <c r="R22" s="1140"/>
      <c r="S22" s="1140"/>
      <c r="T22" s="1137"/>
      <c r="U22" s="1169"/>
      <c r="V22" s="1160"/>
      <c r="W22" s="1140"/>
      <c r="X22" s="1140"/>
      <c r="Y22" s="1140"/>
      <c r="Z22" s="1084" t="s">
        <v>50</v>
      </c>
      <c r="AA22" s="752" t="s">
        <v>269</v>
      </c>
      <c r="AB22" s="286"/>
      <c r="AC22" s="286"/>
    </row>
    <row r="23" spans="2:29" ht="23.25" customHeight="1">
      <c r="B23" s="1126"/>
      <c r="C23" s="1158"/>
      <c r="D23" s="750" t="s">
        <v>82</v>
      </c>
      <c r="E23" s="1123"/>
      <c r="F23" s="1164"/>
      <c r="G23" s="1126"/>
      <c r="H23" s="1129"/>
      <c r="I23" s="1129"/>
      <c r="J23" s="1132"/>
      <c r="K23" s="1170"/>
      <c r="L23" s="1135"/>
      <c r="M23" s="1129"/>
      <c r="N23" s="1129"/>
      <c r="O23" s="1141"/>
      <c r="P23" s="1167"/>
      <c r="Q23" s="1135"/>
      <c r="R23" s="1161"/>
      <c r="S23" s="1161"/>
      <c r="T23" s="1138"/>
      <c r="U23" s="1170"/>
      <c r="V23" s="1135"/>
      <c r="W23" s="1161"/>
      <c r="X23" s="1161"/>
      <c r="Y23" s="1141"/>
      <c r="Z23" s="1085"/>
      <c r="AA23" s="752" t="s">
        <v>271</v>
      </c>
      <c r="AB23" s="286"/>
      <c r="AC23" s="286"/>
    </row>
    <row r="24" spans="2:29" ht="26.25" customHeight="1">
      <c r="B24" s="1127"/>
      <c r="C24" s="1159"/>
      <c r="D24" s="750" t="s">
        <v>276</v>
      </c>
      <c r="E24" s="1124"/>
      <c r="F24" s="1165"/>
      <c r="G24" s="1127"/>
      <c r="H24" s="1130"/>
      <c r="I24" s="1130"/>
      <c r="J24" s="1133"/>
      <c r="K24" s="1171"/>
      <c r="L24" s="1136"/>
      <c r="M24" s="1130"/>
      <c r="N24" s="1130"/>
      <c r="O24" s="1142"/>
      <c r="P24" s="1168"/>
      <c r="Q24" s="1136"/>
      <c r="R24" s="1162"/>
      <c r="S24" s="1162"/>
      <c r="T24" s="1139"/>
      <c r="U24" s="1171"/>
      <c r="V24" s="1136"/>
      <c r="W24" s="1162"/>
      <c r="X24" s="1162"/>
      <c r="Y24" s="1142"/>
      <c r="Z24" s="1086"/>
      <c r="AA24" s="752" t="s">
        <v>270</v>
      </c>
      <c r="AB24" s="286"/>
      <c r="AC24" s="286"/>
    </row>
    <row r="25" spans="2:29" ht="19.5" customHeight="1">
      <c r="B25" s="1024">
        <v>13</v>
      </c>
      <c r="C25" s="496" t="s">
        <v>190</v>
      </c>
      <c r="D25" s="246" t="s">
        <v>28</v>
      </c>
      <c r="E25" s="287">
        <v>108</v>
      </c>
      <c r="F25" s="688">
        <f t="shared" si="0"/>
        <v>3</v>
      </c>
      <c r="G25" s="480"/>
      <c r="H25" s="112"/>
      <c r="I25" s="112"/>
      <c r="J25" s="1014"/>
      <c r="K25" s="400"/>
      <c r="L25" s="480"/>
      <c r="M25" s="112"/>
      <c r="N25" s="112"/>
      <c r="O25" s="112"/>
      <c r="P25" s="278"/>
      <c r="Q25" s="751"/>
      <c r="R25" s="276"/>
      <c r="S25" s="276"/>
      <c r="T25" s="1014"/>
      <c r="U25" s="400"/>
      <c r="V25" s="751">
        <v>3</v>
      </c>
      <c r="W25" s="276">
        <v>2</v>
      </c>
      <c r="X25" s="276"/>
      <c r="Y25" s="276">
        <v>2</v>
      </c>
      <c r="Z25" s="410" t="s">
        <v>49</v>
      </c>
      <c r="AA25" s="753"/>
      <c r="AB25" s="286"/>
      <c r="AC25" s="286"/>
    </row>
    <row r="26" spans="2:29" ht="31.5" customHeight="1" thickBot="1">
      <c r="B26" s="488">
        <v>14</v>
      </c>
      <c r="C26" s="489" t="s">
        <v>234</v>
      </c>
      <c r="D26" s="490" t="s">
        <v>28</v>
      </c>
      <c r="E26" s="491">
        <v>108</v>
      </c>
      <c r="F26" s="659">
        <f t="shared" si="0"/>
        <v>3</v>
      </c>
      <c r="G26" s="488"/>
      <c r="H26" s="492"/>
      <c r="I26" s="492"/>
      <c r="J26" s="492"/>
      <c r="K26" s="1010"/>
      <c r="L26" s="488"/>
      <c r="M26" s="492"/>
      <c r="N26" s="492"/>
      <c r="O26" s="492"/>
      <c r="P26" s="493"/>
      <c r="Q26" s="488"/>
      <c r="R26" s="492"/>
      <c r="S26" s="492"/>
      <c r="T26" s="492"/>
      <c r="U26" s="1010"/>
      <c r="V26" s="494"/>
      <c r="W26" s="495"/>
      <c r="X26" s="495"/>
      <c r="Y26" s="495"/>
      <c r="Z26" s="759" t="s">
        <v>50</v>
      </c>
      <c r="AA26" s="185"/>
      <c r="AB26" s="286"/>
      <c r="AC26" s="286"/>
    </row>
    <row r="27" spans="2:27" ht="18">
      <c r="B27" s="5"/>
      <c r="C27" s="2"/>
      <c r="D27" s="6" t="s">
        <v>17</v>
      </c>
      <c r="E27" s="736">
        <f>SUM(E9:E26)-E12</f>
        <v>2160</v>
      </c>
      <c r="F27" s="736">
        <f>SUM(F9:F26)-F12</f>
        <v>60</v>
      </c>
      <c r="G27" s="8"/>
      <c r="H27" s="61">
        <f>SUM(G9:I26)</f>
        <v>27</v>
      </c>
      <c r="I27" s="9" t="s">
        <v>70</v>
      </c>
      <c r="J27" s="61">
        <f>COUNTIF(J9:J26,"е")</f>
        <v>0</v>
      </c>
      <c r="K27" s="61"/>
      <c r="L27" s="8"/>
      <c r="M27" s="61">
        <f>SUM(L9:N26)</f>
        <v>32</v>
      </c>
      <c r="N27" s="29" t="s">
        <v>70</v>
      </c>
      <c r="O27" s="29"/>
      <c r="P27" s="61">
        <f>COUNTIF(P9:P26,"е")</f>
        <v>3</v>
      </c>
      <c r="Q27" s="5"/>
      <c r="R27" s="61">
        <f>SUM(Q9:S26)</f>
        <v>28</v>
      </c>
      <c r="S27" s="29" t="s">
        <v>70</v>
      </c>
      <c r="T27" s="61">
        <f>COUNTIF(T9:T26,"е")</f>
        <v>0</v>
      </c>
      <c r="U27" s="61"/>
      <c r="V27" s="5"/>
      <c r="W27" s="61">
        <f>SUM(V9:X26)</f>
        <v>32</v>
      </c>
      <c r="X27" s="29" t="s">
        <v>70</v>
      </c>
      <c r="Y27" s="29"/>
      <c r="Z27" s="61">
        <f>COUNTIF(Z9:Z26,"е")</f>
        <v>4</v>
      </c>
      <c r="AA27" s="5"/>
    </row>
    <row r="28" spans="2:26" ht="16.5" customHeight="1">
      <c r="B28" s="10"/>
      <c r="C28" s="34" t="s">
        <v>76</v>
      </c>
      <c r="D28" s="35">
        <f>J27+P27+T27+Z27</f>
        <v>7</v>
      </c>
      <c r="E28" s="25"/>
      <c r="F28" s="25"/>
      <c r="G28" s="8"/>
      <c r="H28" s="8"/>
      <c r="I28" s="9" t="s">
        <v>18</v>
      </c>
      <c r="J28" s="61">
        <f>COUNTIF(J10:J27,"з")</f>
        <v>0</v>
      </c>
      <c r="K28" s="61"/>
      <c r="L28" s="8"/>
      <c r="M28" s="8"/>
      <c r="N28" s="32" t="s">
        <v>18</v>
      </c>
      <c r="O28" s="32"/>
      <c r="P28" s="61">
        <f>COUNTIF(P10:P27,"з")</f>
        <v>4</v>
      </c>
      <c r="R28" s="8"/>
      <c r="S28" s="9" t="s">
        <v>18</v>
      </c>
      <c r="T28" s="61">
        <f>COUNTIF(T10:T27,"з")</f>
        <v>0</v>
      </c>
      <c r="U28" s="61"/>
      <c r="W28" s="8"/>
      <c r="X28" s="9" t="s">
        <v>18</v>
      </c>
      <c r="Y28" s="9"/>
      <c r="Z28" s="61">
        <f>COUNTIF(Z10:Z27,"з")+COUNTIF(Z10:Z27,"дз")</f>
        <v>6</v>
      </c>
    </row>
    <row r="29" spans="2:16" ht="16.5" customHeight="1">
      <c r="B29" s="10"/>
      <c r="C29" s="34" t="s">
        <v>77</v>
      </c>
      <c r="D29" s="35">
        <f>J28+P28+T28+Z28</f>
        <v>10</v>
      </c>
      <c r="E29" s="189"/>
      <c r="F29" s="189"/>
      <c r="G29" s="5"/>
      <c r="H29" s="5"/>
      <c r="I29" s="3"/>
      <c r="J29" s="33"/>
      <c r="K29" s="33"/>
      <c r="L29" s="5"/>
      <c r="M29" s="5"/>
      <c r="N29" s="7"/>
      <c r="O29" s="7"/>
      <c r="P29" s="31"/>
    </row>
    <row r="30" spans="2:26" ht="14.25" customHeight="1">
      <c r="B30" s="4"/>
      <c r="C30" s="372"/>
      <c r="D30" s="374"/>
      <c r="E30" s="28"/>
      <c r="F30" s="28"/>
      <c r="G30" s="28"/>
      <c r="H30" s="1117" t="s">
        <v>337</v>
      </c>
      <c r="I30" s="1118"/>
      <c r="J30" s="1118"/>
      <c r="K30" s="1118"/>
      <c r="L30" s="1118"/>
      <c r="M30" s="1118"/>
      <c r="N30" s="1118"/>
      <c r="O30" s="1118"/>
      <c r="P30" s="1118"/>
      <c r="Q30" s="1118"/>
      <c r="R30" s="1118"/>
      <c r="S30" s="1118"/>
      <c r="T30" s="1118"/>
      <c r="U30" s="1118"/>
      <c r="V30" s="1118"/>
      <c r="W30" s="1118"/>
      <c r="X30" s="1118"/>
      <c r="Y30" s="1118"/>
      <c r="Z30" s="1118"/>
    </row>
    <row r="31" ht="12.75"/>
    <row r="32" ht="12.75"/>
    <row r="33" ht="12.75">
      <c r="I33" s="5"/>
    </row>
  </sheetData>
  <sheetProtection/>
  <mergeCells count="57">
    <mergeCell ref="O7:O8"/>
    <mergeCell ref="K22:K24"/>
    <mergeCell ref="X22:X24"/>
    <mergeCell ref="Q22:Q24"/>
    <mergeCell ref="R22:R24"/>
    <mergeCell ref="S22:S24"/>
    <mergeCell ref="U7:U8"/>
    <mergeCell ref="C22:C24"/>
    <mergeCell ref="B22:B24"/>
    <mergeCell ref="V22:V24"/>
    <mergeCell ref="W22:W24"/>
    <mergeCell ref="N22:N24"/>
    <mergeCell ref="F22:F24"/>
    <mergeCell ref="O22:O24"/>
    <mergeCell ref="M22:M24"/>
    <mergeCell ref="P22:P24"/>
    <mergeCell ref="U22:U24"/>
    <mergeCell ref="B1:Z1"/>
    <mergeCell ref="L7:N7"/>
    <mergeCell ref="G7:I7"/>
    <mergeCell ref="C4:C8"/>
    <mergeCell ref="C2:AA2"/>
    <mergeCell ref="Q4:Z4"/>
    <mergeCell ref="AA4:AA8"/>
    <mergeCell ref="G6:J6"/>
    <mergeCell ref="C3:H3"/>
    <mergeCell ref="P7:P8"/>
    <mergeCell ref="H30:Z30"/>
    <mergeCell ref="C17:C19"/>
    <mergeCell ref="E22:E24"/>
    <mergeCell ref="G22:G24"/>
    <mergeCell ref="H22:H24"/>
    <mergeCell ref="I22:I24"/>
    <mergeCell ref="J22:J24"/>
    <mergeCell ref="L22:L24"/>
    <mergeCell ref="T22:T24"/>
    <mergeCell ref="Y22:Y24"/>
    <mergeCell ref="B17:B19"/>
    <mergeCell ref="B4:B8"/>
    <mergeCell ref="D4:D8"/>
    <mergeCell ref="L6:P6"/>
    <mergeCell ref="E4:E8"/>
    <mergeCell ref="G4:P4"/>
    <mergeCell ref="K7:K8"/>
    <mergeCell ref="F4:F8"/>
    <mergeCell ref="J7:J8"/>
    <mergeCell ref="G5:P5"/>
    <mergeCell ref="I3:V3"/>
    <mergeCell ref="Z22:Z24"/>
    <mergeCell ref="Q5:Z5"/>
    <mergeCell ref="T7:T8"/>
    <mergeCell ref="Z7:Z8"/>
    <mergeCell ref="Y7:Y8"/>
    <mergeCell ref="V6:Z6"/>
    <mergeCell ref="V7:X7"/>
    <mergeCell ref="Q6:T6"/>
    <mergeCell ref="Q7:S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32"/>
  <sheetViews>
    <sheetView zoomScale="75" zoomScaleNormal="75" zoomScaleSheetLayoutView="50" zoomScalePageLayoutView="0" workbookViewId="0" topLeftCell="A1">
      <selection activeCell="I24" sqref="I24"/>
    </sheetView>
  </sheetViews>
  <sheetFormatPr defaultColWidth="9.140625" defaultRowHeight="12.75"/>
  <cols>
    <col min="1" max="1" width="1.421875" style="0" customWidth="1"/>
    <col min="2" max="2" width="3.57421875" style="0" customWidth="1"/>
    <col min="3" max="3" width="28.8515625" style="0" customWidth="1"/>
    <col min="4" max="4" width="20.57421875" style="0" customWidth="1"/>
    <col min="5" max="6" width="7.28125" style="0" customWidth="1"/>
    <col min="7" max="7" width="5.57421875" style="0" customWidth="1"/>
    <col min="8" max="9" width="4.57421875" style="0" customWidth="1"/>
    <col min="10" max="10" width="7.57421875" style="0" customWidth="1"/>
    <col min="11" max="11" width="5.00390625" style="0" customWidth="1"/>
    <col min="12" max="13" width="4.421875" style="0" customWidth="1"/>
    <col min="14" max="14" width="4.8515625" style="0" customWidth="1"/>
    <col min="15" max="15" width="7.421875" style="0" customWidth="1"/>
    <col min="16" max="16" width="4.7109375" style="0" customWidth="1"/>
    <col min="17" max="17" width="5.421875" style="0" customWidth="1"/>
    <col min="18" max="19" width="5.57421875" style="0" customWidth="1"/>
    <col min="20" max="20" width="7.00390625" style="0" customWidth="1"/>
    <col min="21" max="21" width="5.57421875" style="0" customWidth="1"/>
    <col min="22" max="22" width="5.421875" style="0" customWidth="1"/>
    <col min="23" max="23" width="5.28125" style="0" customWidth="1"/>
    <col min="24" max="24" width="4.8515625" style="0" customWidth="1"/>
    <col min="25" max="25" width="6.421875" style="0" customWidth="1"/>
    <col min="26" max="26" width="5.140625" style="0" customWidth="1"/>
    <col min="27" max="27" width="27.57421875" style="0" customWidth="1"/>
    <col min="28" max="28" width="9.140625" style="0" hidden="1" customWidth="1"/>
    <col min="29" max="29" width="4.421875" style="0" hidden="1" customWidth="1"/>
  </cols>
  <sheetData>
    <row r="1" spans="2:27" ht="18">
      <c r="B1" s="1143" t="s">
        <v>277</v>
      </c>
      <c r="C1" s="1144"/>
      <c r="D1" s="1144"/>
      <c r="E1" s="1144"/>
      <c r="F1" s="1144"/>
      <c r="G1" s="1144"/>
      <c r="H1" s="1144"/>
      <c r="I1" s="1144"/>
      <c r="J1" s="1144"/>
      <c r="K1" s="1144"/>
      <c r="L1" s="1144"/>
      <c r="M1" s="1144"/>
      <c r="N1" s="1144"/>
      <c r="O1" s="1144"/>
      <c r="P1" s="1144"/>
      <c r="Q1" s="1144"/>
      <c r="R1" s="1144"/>
      <c r="S1" s="1144"/>
      <c r="T1" s="1144"/>
      <c r="U1" s="1144"/>
      <c r="V1" s="1144"/>
      <c r="W1" s="1144"/>
      <c r="X1" s="1144"/>
      <c r="Y1" s="1144"/>
      <c r="Z1" s="1144"/>
      <c r="AA1" s="1"/>
    </row>
    <row r="2" spans="2:27" ht="15.75">
      <c r="B2" s="1"/>
      <c r="C2" s="1193" t="s">
        <v>328</v>
      </c>
      <c r="D2" s="1194"/>
      <c r="E2" s="1194"/>
      <c r="F2" s="1194"/>
      <c r="G2" s="1194"/>
      <c r="H2" s="1194"/>
      <c r="I2" s="1194"/>
      <c r="J2" s="1194"/>
      <c r="K2" s="1194"/>
      <c r="L2" s="1194"/>
      <c r="M2" s="1194"/>
      <c r="N2" s="1194"/>
      <c r="O2" s="1194"/>
      <c r="P2" s="1194"/>
      <c r="Q2" s="1194"/>
      <c r="R2" s="1194"/>
      <c r="S2" s="1194"/>
      <c r="T2" s="1194"/>
      <c r="U2" s="1194"/>
      <c r="V2" s="1194"/>
      <c r="W2" s="1194"/>
      <c r="X2" s="1194"/>
      <c r="Y2" s="1194"/>
      <c r="Z2" s="1194"/>
      <c r="AA2" s="1194"/>
    </row>
    <row r="3" spans="2:27" ht="15.75" customHeight="1" thickBot="1">
      <c r="B3" s="1"/>
      <c r="C3" s="5"/>
      <c r="D3" s="1199" t="s">
        <v>329</v>
      </c>
      <c r="E3" s="1200"/>
      <c r="F3" s="1200"/>
      <c r="G3" s="1200"/>
      <c r="H3" s="1200"/>
      <c r="I3" s="1200"/>
      <c r="J3" s="1200"/>
      <c r="K3" s="902"/>
      <c r="L3" s="1186" t="s">
        <v>330</v>
      </c>
      <c r="M3" s="1186"/>
      <c r="N3" s="1186"/>
      <c r="O3" s="1186"/>
      <c r="P3" s="1187"/>
      <c r="Q3" s="1188"/>
      <c r="R3" s="1188"/>
      <c r="S3" s="1188"/>
      <c r="T3" s="1195"/>
      <c r="U3" s="1195"/>
      <c r="V3" s="1196"/>
      <c r="W3" s="1197"/>
      <c r="X3" s="1"/>
      <c r="Y3" s="1"/>
      <c r="Z3" s="1"/>
      <c r="AA3" s="1068" t="s">
        <v>272</v>
      </c>
    </row>
    <row r="4" spans="2:27" ht="18.75" customHeight="1" thickBot="1">
      <c r="B4" s="1190" t="s">
        <v>8</v>
      </c>
      <c r="C4" s="1180" t="s">
        <v>9</v>
      </c>
      <c r="D4" s="1180" t="s">
        <v>10</v>
      </c>
      <c r="E4" s="1174" t="s">
        <v>11</v>
      </c>
      <c r="F4" s="1174" t="s">
        <v>287</v>
      </c>
      <c r="G4" s="1113" t="s">
        <v>96</v>
      </c>
      <c r="H4" s="1114"/>
      <c r="I4" s="1114"/>
      <c r="J4" s="1114"/>
      <c r="K4" s="1114"/>
      <c r="L4" s="1114"/>
      <c r="M4" s="1114"/>
      <c r="N4" s="1114"/>
      <c r="O4" s="1114"/>
      <c r="P4" s="1114"/>
      <c r="Q4" s="1151" t="s">
        <v>97</v>
      </c>
      <c r="R4" s="1114"/>
      <c r="S4" s="1114"/>
      <c r="T4" s="1114"/>
      <c r="U4" s="1114"/>
      <c r="V4" s="1114"/>
      <c r="W4" s="1114"/>
      <c r="X4" s="1114"/>
      <c r="Y4" s="1114"/>
      <c r="Z4" s="1114"/>
      <c r="AA4" s="1198" t="s">
        <v>12</v>
      </c>
    </row>
    <row r="5" spans="2:27" ht="18.75" customHeight="1">
      <c r="B5" s="1191"/>
      <c r="C5" s="1181"/>
      <c r="D5" s="1183"/>
      <c r="E5" s="1181"/>
      <c r="F5" s="1175"/>
      <c r="G5" s="1095" t="s">
        <v>289</v>
      </c>
      <c r="H5" s="1095"/>
      <c r="I5" s="1095"/>
      <c r="J5" s="1095"/>
      <c r="K5" s="761"/>
      <c r="L5" s="1094" t="s">
        <v>293</v>
      </c>
      <c r="M5" s="1095"/>
      <c r="N5" s="1095"/>
      <c r="O5" s="1095"/>
      <c r="P5" s="1095"/>
      <c r="Q5" s="1094" t="s">
        <v>294</v>
      </c>
      <c r="R5" s="1095"/>
      <c r="S5" s="1095"/>
      <c r="T5" s="1095"/>
      <c r="U5" s="761"/>
      <c r="V5" s="1185" t="s">
        <v>295</v>
      </c>
      <c r="W5" s="1095"/>
      <c r="X5" s="1095"/>
      <c r="Y5" s="1095"/>
      <c r="Z5" s="1095"/>
      <c r="AA5" s="1181"/>
    </row>
    <row r="6" spans="2:27" ht="18.75" customHeight="1">
      <c r="B6" s="1191"/>
      <c r="C6" s="1181"/>
      <c r="D6" s="1183"/>
      <c r="E6" s="1181"/>
      <c r="F6" s="1175"/>
      <c r="G6" s="1177" t="s">
        <v>288</v>
      </c>
      <c r="H6" s="1178"/>
      <c r="I6" s="1178"/>
      <c r="J6" s="1178"/>
      <c r="K6" s="1178"/>
      <c r="L6" s="1178"/>
      <c r="M6" s="1178"/>
      <c r="N6" s="1178"/>
      <c r="O6" s="1178"/>
      <c r="P6" s="1178"/>
      <c r="Q6" s="1177" t="s">
        <v>288</v>
      </c>
      <c r="R6" s="1178"/>
      <c r="S6" s="1178"/>
      <c r="T6" s="1178"/>
      <c r="U6" s="1178"/>
      <c r="V6" s="1178"/>
      <c r="W6" s="1178"/>
      <c r="X6" s="1178"/>
      <c r="Y6" s="1178"/>
      <c r="Z6" s="1178"/>
      <c r="AA6" s="1181"/>
    </row>
    <row r="7" spans="2:27" ht="33.75" customHeight="1">
      <c r="B7" s="1191"/>
      <c r="C7" s="1181"/>
      <c r="D7" s="1183"/>
      <c r="E7" s="1181"/>
      <c r="F7" s="1175"/>
      <c r="G7" s="1096" t="s">
        <v>296</v>
      </c>
      <c r="H7" s="1097"/>
      <c r="I7" s="1097"/>
      <c r="J7" s="1089" t="s">
        <v>297</v>
      </c>
      <c r="K7" s="1115" t="s">
        <v>299</v>
      </c>
      <c r="L7" s="1096" t="s">
        <v>296</v>
      </c>
      <c r="M7" s="1097"/>
      <c r="N7" s="1097"/>
      <c r="O7" s="1089" t="s">
        <v>297</v>
      </c>
      <c r="P7" s="1115" t="s">
        <v>299</v>
      </c>
      <c r="Q7" s="1096" t="s">
        <v>296</v>
      </c>
      <c r="R7" s="1097"/>
      <c r="S7" s="1097"/>
      <c r="T7" s="1089" t="s">
        <v>297</v>
      </c>
      <c r="U7" s="1115" t="s">
        <v>299</v>
      </c>
      <c r="V7" s="1096" t="s">
        <v>298</v>
      </c>
      <c r="W7" s="1097"/>
      <c r="X7" s="1097"/>
      <c r="Y7" s="1089" t="s">
        <v>297</v>
      </c>
      <c r="Z7" s="1115" t="s">
        <v>299</v>
      </c>
      <c r="AA7" s="1181"/>
    </row>
    <row r="8" spans="2:27" ht="60" customHeight="1" thickBot="1">
      <c r="B8" s="1192"/>
      <c r="C8" s="1182"/>
      <c r="D8" s="1184"/>
      <c r="E8" s="1182"/>
      <c r="F8" s="1176"/>
      <c r="G8" s="745" t="s">
        <v>13</v>
      </c>
      <c r="H8" s="746" t="s">
        <v>14</v>
      </c>
      <c r="I8" s="746" t="s">
        <v>15</v>
      </c>
      <c r="J8" s="1090"/>
      <c r="K8" s="1116"/>
      <c r="L8" s="747" t="s">
        <v>13</v>
      </c>
      <c r="M8" s="746" t="s">
        <v>14</v>
      </c>
      <c r="N8" s="746" t="s">
        <v>15</v>
      </c>
      <c r="O8" s="1090"/>
      <c r="P8" s="1116"/>
      <c r="Q8" s="748" t="s">
        <v>13</v>
      </c>
      <c r="R8" s="744" t="s">
        <v>14</v>
      </c>
      <c r="S8" s="744" t="s">
        <v>15</v>
      </c>
      <c r="T8" s="1090"/>
      <c r="U8" s="1116"/>
      <c r="V8" s="748" t="s">
        <v>13</v>
      </c>
      <c r="W8" s="744" t="s">
        <v>14</v>
      </c>
      <c r="X8" s="744" t="s">
        <v>15</v>
      </c>
      <c r="Y8" s="1090"/>
      <c r="Z8" s="1116"/>
      <c r="AA8" s="1182"/>
    </row>
    <row r="9" spans="2:27" ht="16.5" customHeight="1">
      <c r="B9" s="82">
        <v>1</v>
      </c>
      <c r="C9" s="477" t="s">
        <v>83</v>
      </c>
      <c r="D9" s="37" t="s">
        <v>22</v>
      </c>
      <c r="E9" s="38">
        <v>108</v>
      </c>
      <c r="F9" s="738">
        <f>E9/36</f>
        <v>3</v>
      </c>
      <c r="G9" s="52"/>
      <c r="H9" s="53"/>
      <c r="I9" s="53"/>
      <c r="J9" s="121"/>
      <c r="K9" s="1004"/>
      <c r="L9" s="200">
        <v>3</v>
      </c>
      <c r="M9" s="195"/>
      <c r="N9" s="195">
        <v>1</v>
      </c>
      <c r="O9" s="96">
        <v>2</v>
      </c>
      <c r="P9" s="93" t="s">
        <v>69</v>
      </c>
      <c r="Q9" s="200"/>
      <c r="R9" s="195"/>
      <c r="S9" s="195"/>
      <c r="T9" s="93"/>
      <c r="U9" s="93"/>
      <c r="V9" s="200"/>
      <c r="W9" s="195"/>
      <c r="X9" s="195"/>
      <c r="Y9" s="53"/>
      <c r="Z9" s="93"/>
      <c r="AA9" s="201"/>
    </row>
    <row r="10" spans="2:27" ht="30">
      <c r="B10" s="95">
        <v>2</v>
      </c>
      <c r="C10" s="478" t="s">
        <v>189</v>
      </c>
      <c r="D10" s="376" t="s">
        <v>62</v>
      </c>
      <c r="E10" s="40">
        <v>72</v>
      </c>
      <c r="F10" s="738">
        <f aca="true" t="shared" si="0" ref="F10:F27">E10/36</f>
        <v>2</v>
      </c>
      <c r="G10" s="44"/>
      <c r="H10" s="92"/>
      <c r="I10" s="46"/>
      <c r="J10" s="93"/>
      <c r="K10" s="977"/>
      <c r="L10" s="95"/>
      <c r="M10" s="91"/>
      <c r="N10" s="91"/>
      <c r="O10" s="91"/>
      <c r="P10" s="93"/>
      <c r="Q10" s="95">
        <v>2</v>
      </c>
      <c r="R10" s="91"/>
      <c r="S10" s="91">
        <v>1</v>
      </c>
      <c r="T10" s="91">
        <v>2</v>
      </c>
      <c r="U10" s="93" t="s">
        <v>69</v>
      </c>
      <c r="V10" s="95"/>
      <c r="W10" s="91"/>
      <c r="X10" s="91"/>
      <c r="Y10" s="91"/>
      <c r="Z10" s="93"/>
      <c r="AA10" s="202"/>
    </row>
    <row r="11" spans="2:27" ht="20.25">
      <c r="B11" s="95">
        <v>3</v>
      </c>
      <c r="C11" s="59" t="s">
        <v>19</v>
      </c>
      <c r="D11" s="37" t="s">
        <v>24</v>
      </c>
      <c r="E11" s="734">
        <v>162</v>
      </c>
      <c r="F11" s="741">
        <f t="shared" si="0"/>
        <v>4.5</v>
      </c>
      <c r="G11" s="44"/>
      <c r="H11" s="92"/>
      <c r="I11" s="91">
        <v>4</v>
      </c>
      <c r="J11" s="99">
        <v>1</v>
      </c>
      <c r="K11" s="1005"/>
      <c r="L11" s="95"/>
      <c r="M11" s="91"/>
      <c r="N11" s="91">
        <v>4</v>
      </c>
      <c r="O11" s="101">
        <v>1</v>
      </c>
      <c r="P11" s="100"/>
      <c r="Q11" s="95"/>
      <c r="R11" s="91"/>
      <c r="S11" s="91">
        <v>4</v>
      </c>
      <c r="T11" s="88">
        <v>1</v>
      </c>
      <c r="U11" s="1007"/>
      <c r="V11" s="95"/>
      <c r="W11" s="91"/>
      <c r="X11" s="91">
        <v>4</v>
      </c>
      <c r="Y11" s="101">
        <v>1</v>
      </c>
      <c r="Z11" s="85" t="s">
        <v>49</v>
      </c>
      <c r="AA11" s="742" t="s">
        <v>188</v>
      </c>
    </row>
    <row r="12" spans="2:27" ht="20.25">
      <c r="B12" s="95">
        <v>4</v>
      </c>
      <c r="C12" s="60" t="s">
        <v>20</v>
      </c>
      <c r="D12" s="37" t="s">
        <v>25</v>
      </c>
      <c r="E12" s="38">
        <v>288</v>
      </c>
      <c r="F12" s="738">
        <f t="shared" si="0"/>
        <v>8</v>
      </c>
      <c r="G12" s="44">
        <v>2</v>
      </c>
      <c r="H12" s="92"/>
      <c r="I12" s="91">
        <v>2</v>
      </c>
      <c r="J12" s="99">
        <v>1</v>
      </c>
      <c r="K12" s="1005"/>
      <c r="L12" s="95">
        <v>2</v>
      </c>
      <c r="M12" s="91"/>
      <c r="N12" s="91">
        <v>2</v>
      </c>
      <c r="O12" s="91">
        <v>2</v>
      </c>
      <c r="P12" s="93" t="s">
        <v>69</v>
      </c>
      <c r="Q12" s="95">
        <v>2</v>
      </c>
      <c r="R12" s="91"/>
      <c r="S12" s="91">
        <v>2</v>
      </c>
      <c r="T12" s="88">
        <v>1</v>
      </c>
      <c r="U12" s="1007"/>
      <c r="V12" s="95">
        <v>2</v>
      </c>
      <c r="W12" s="91"/>
      <c r="X12" s="91">
        <v>2</v>
      </c>
      <c r="Y12" s="101">
        <v>2</v>
      </c>
      <c r="Z12" s="85" t="s">
        <v>69</v>
      </c>
      <c r="AA12" s="202"/>
    </row>
    <row r="13" spans="2:27" ht="16.5" customHeight="1">
      <c r="B13" s="95">
        <v>5</v>
      </c>
      <c r="C13" s="60" t="s">
        <v>21</v>
      </c>
      <c r="D13" s="37" t="s">
        <v>26</v>
      </c>
      <c r="E13" s="38">
        <v>234</v>
      </c>
      <c r="F13" s="738">
        <f t="shared" si="0"/>
        <v>6.5</v>
      </c>
      <c r="G13" s="44">
        <v>2</v>
      </c>
      <c r="H13" s="92">
        <v>2</v>
      </c>
      <c r="I13" s="91"/>
      <c r="J13" s="99">
        <v>1</v>
      </c>
      <c r="K13" s="1005"/>
      <c r="L13" s="95">
        <v>2</v>
      </c>
      <c r="M13" s="91">
        <v>2</v>
      </c>
      <c r="N13" s="91"/>
      <c r="O13" s="91">
        <v>2</v>
      </c>
      <c r="P13" s="93" t="s">
        <v>69</v>
      </c>
      <c r="Q13" s="95">
        <v>2</v>
      </c>
      <c r="R13" s="91">
        <v>1</v>
      </c>
      <c r="S13" s="91"/>
      <c r="T13" s="99">
        <v>1</v>
      </c>
      <c r="U13" s="1005"/>
      <c r="V13" s="95">
        <v>2</v>
      </c>
      <c r="W13" s="91">
        <v>1</v>
      </c>
      <c r="X13" s="91"/>
      <c r="Y13" s="101">
        <v>2</v>
      </c>
      <c r="Z13" s="85" t="s">
        <v>69</v>
      </c>
      <c r="AA13" s="202"/>
    </row>
    <row r="14" spans="2:27" ht="16.5" customHeight="1">
      <c r="B14" s="104">
        <v>6</v>
      </c>
      <c r="C14" s="397" t="s">
        <v>209</v>
      </c>
      <c r="D14" s="37" t="s">
        <v>46</v>
      </c>
      <c r="E14" s="38">
        <v>72</v>
      </c>
      <c r="F14" s="738">
        <f t="shared" si="0"/>
        <v>2</v>
      </c>
      <c r="G14" s="44"/>
      <c r="H14" s="108"/>
      <c r="I14" s="101"/>
      <c r="J14" s="100"/>
      <c r="K14" s="1006"/>
      <c r="L14" s="95"/>
      <c r="M14" s="91"/>
      <c r="N14" s="91"/>
      <c r="O14" s="101"/>
      <c r="P14" s="85"/>
      <c r="Q14" s="95">
        <v>3</v>
      </c>
      <c r="R14" s="91">
        <v>1</v>
      </c>
      <c r="S14" s="91"/>
      <c r="T14" s="100">
        <v>2</v>
      </c>
      <c r="U14" s="85" t="s">
        <v>49</v>
      </c>
      <c r="V14" s="95"/>
      <c r="W14" s="91"/>
      <c r="X14" s="91"/>
      <c r="Y14" s="101"/>
      <c r="Z14" s="85"/>
      <c r="AA14" s="202"/>
    </row>
    <row r="15" spans="2:27" ht="31.5" customHeight="1">
      <c r="B15" s="1098">
        <v>7</v>
      </c>
      <c r="C15" s="63" t="s">
        <v>118</v>
      </c>
      <c r="D15" s="62" t="s">
        <v>116</v>
      </c>
      <c r="E15" s="38">
        <v>108</v>
      </c>
      <c r="F15" s="738">
        <f t="shared" si="0"/>
        <v>3</v>
      </c>
      <c r="G15" s="44">
        <v>3</v>
      </c>
      <c r="H15" s="108"/>
      <c r="I15" s="101">
        <v>2</v>
      </c>
      <c r="J15" s="88">
        <v>1</v>
      </c>
      <c r="K15" s="93"/>
      <c r="L15" s="95"/>
      <c r="M15" s="91"/>
      <c r="N15" s="91"/>
      <c r="O15" s="101"/>
      <c r="P15" s="85"/>
      <c r="Q15" s="95"/>
      <c r="R15" s="91"/>
      <c r="S15" s="91"/>
      <c r="T15" s="99"/>
      <c r="U15" s="1005"/>
      <c r="V15" s="95"/>
      <c r="W15" s="91"/>
      <c r="X15" s="91"/>
      <c r="Y15" s="101"/>
      <c r="Z15" s="85"/>
      <c r="AA15" s="202"/>
    </row>
    <row r="16" spans="2:27" ht="33" customHeight="1">
      <c r="B16" s="1099"/>
      <c r="C16" s="63" t="s">
        <v>117</v>
      </c>
      <c r="D16" s="62" t="s">
        <v>116</v>
      </c>
      <c r="E16" s="38">
        <v>126</v>
      </c>
      <c r="F16" s="738">
        <f t="shared" si="0"/>
        <v>3.5</v>
      </c>
      <c r="G16" s="44"/>
      <c r="H16" s="108"/>
      <c r="I16" s="101"/>
      <c r="J16" s="88"/>
      <c r="K16" s="1007"/>
      <c r="L16" s="95">
        <v>3</v>
      </c>
      <c r="M16" s="91"/>
      <c r="N16" s="91">
        <v>2</v>
      </c>
      <c r="O16" s="91">
        <v>2</v>
      </c>
      <c r="P16" s="93" t="s">
        <v>69</v>
      </c>
      <c r="Q16" s="95"/>
      <c r="R16" s="91"/>
      <c r="S16" s="91"/>
      <c r="T16" s="100"/>
      <c r="U16" s="1006"/>
      <c r="V16" s="95"/>
      <c r="W16" s="91"/>
      <c r="X16" s="91"/>
      <c r="Y16" s="101"/>
      <c r="Z16" s="85"/>
      <c r="AA16" s="202"/>
    </row>
    <row r="17" spans="2:27" ht="33" customHeight="1">
      <c r="B17" s="1189"/>
      <c r="C17" s="63" t="s">
        <v>394</v>
      </c>
      <c r="D17" s="62" t="s">
        <v>100</v>
      </c>
      <c r="E17" s="38">
        <v>162</v>
      </c>
      <c r="F17" s="738">
        <f t="shared" si="0"/>
        <v>4.5</v>
      </c>
      <c r="G17" s="44"/>
      <c r="H17" s="108"/>
      <c r="I17" s="101"/>
      <c r="J17" s="88"/>
      <c r="K17" s="1007"/>
      <c r="L17" s="95"/>
      <c r="M17" s="91"/>
      <c r="N17" s="91"/>
      <c r="O17" s="101"/>
      <c r="P17" s="85"/>
      <c r="Q17" s="95">
        <v>3</v>
      </c>
      <c r="R17" s="91"/>
      <c r="S17" s="91">
        <v>1</v>
      </c>
      <c r="T17" s="99">
        <v>1</v>
      </c>
      <c r="U17" s="1005"/>
      <c r="V17" s="95">
        <v>2</v>
      </c>
      <c r="W17" s="91"/>
      <c r="X17" s="91">
        <v>1</v>
      </c>
      <c r="Y17" s="101">
        <v>2</v>
      </c>
      <c r="Z17" s="85" t="s">
        <v>69</v>
      </c>
      <c r="AA17" s="202"/>
    </row>
    <row r="18" spans="2:27" ht="20.25">
      <c r="B18" s="95">
        <v>8</v>
      </c>
      <c r="C18" s="396" t="s">
        <v>208</v>
      </c>
      <c r="D18" s="39" t="s">
        <v>45</v>
      </c>
      <c r="E18" s="38">
        <v>108</v>
      </c>
      <c r="F18" s="738">
        <f t="shared" si="0"/>
        <v>3</v>
      </c>
      <c r="G18" s="44">
        <v>3</v>
      </c>
      <c r="H18" s="92">
        <v>1</v>
      </c>
      <c r="I18" s="91"/>
      <c r="J18" s="88">
        <v>2</v>
      </c>
      <c r="K18" s="85" t="s">
        <v>50</v>
      </c>
      <c r="L18" s="95"/>
      <c r="M18" s="91"/>
      <c r="N18" s="91"/>
      <c r="O18" s="101"/>
      <c r="P18" s="85"/>
      <c r="Q18" s="44"/>
      <c r="R18" s="92"/>
      <c r="S18" s="91"/>
      <c r="T18" s="100"/>
      <c r="U18" s="1006"/>
      <c r="V18" s="95"/>
      <c r="W18" s="91"/>
      <c r="X18" s="91"/>
      <c r="Y18" s="101"/>
      <c r="Z18" s="85"/>
      <c r="AA18" s="344"/>
    </row>
    <row r="19" spans="2:27" ht="20.25">
      <c r="B19" s="95">
        <v>9</v>
      </c>
      <c r="C19" s="733" t="s">
        <v>214</v>
      </c>
      <c r="D19" s="354" t="s">
        <v>58</v>
      </c>
      <c r="E19" s="40">
        <v>90</v>
      </c>
      <c r="F19" s="738">
        <f t="shared" si="0"/>
        <v>2.5</v>
      </c>
      <c r="G19" s="44"/>
      <c r="H19" s="92"/>
      <c r="I19" s="91"/>
      <c r="J19" s="88"/>
      <c r="K19" s="1007"/>
      <c r="L19" s="95"/>
      <c r="M19" s="91"/>
      <c r="N19" s="91"/>
      <c r="O19" s="101"/>
      <c r="P19" s="85"/>
      <c r="Q19" s="44"/>
      <c r="R19" s="92"/>
      <c r="S19" s="91"/>
      <c r="T19" s="100"/>
      <c r="U19" s="1006"/>
      <c r="V19" s="110">
        <v>3</v>
      </c>
      <c r="W19" s="111">
        <v>2</v>
      </c>
      <c r="X19" s="112"/>
      <c r="Y19" s="86">
        <v>2</v>
      </c>
      <c r="Z19" s="85" t="s">
        <v>69</v>
      </c>
      <c r="AA19" s="344"/>
    </row>
    <row r="20" spans="2:27" ht="20.25">
      <c r="B20" s="95">
        <v>10</v>
      </c>
      <c r="C20" s="74" t="s">
        <v>191</v>
      </c>
      <c r="D20" s="354" t="s">
        <v>58</v>
      </c>
      <c r="E20" s="42">
        <v>90</v>
      </c>
      <c r="F20" s="738">
        <f t="shared" si="0"/>
        <v>2.5</v>
      </c>
      <c r="G20" s="110"/>
      <c r="H20" s="111"/>
      <c r="I20" s="112"/>
      <c r="J20" s="88"/>
      <c r="K20" s="1007"/>
      <c r="L20" s="95"/>
      <c r="M20" s="91"/>
      <c r="N20" s="91"/>
      <c r="O20" s="101"/>
      <c r="P20" s="85"/>
      <c r="Q20" s="110"/>
      <c r="R20" s="111"/>
      <c r="S20" s="112"/>
      <c r="T20" s="100"/>
      <c r="U20" s="1006"/>
      <c r="V20" s="110">
        <v>3</v>
      </c>
      <c r="W20" s="111">
        <v>2</v>
      </c>
      <c r="X20" s="112"/>
      <c r="Y20" s="86">
        <v>2</v>
      </c>
      <c r="Z20" s="85" t="s">
        <v>49</v>
      </c>
      <c r="AA20" s="202"/>
    </row>
    <row r="21" spans="2:27" ht="45.75" customHeight="1">
      <c r="B21" s="1098">
        <v>11</v>
      </c>
      <c r="C21" s="352" t="s">
        <v>334</v>
      </c>
      <c r="D21" s="353" t="s">
        <v>280</v>
      </c>
      <c r="E21" s="40">
        <v>72</v>
      </c>
      <c r="F21" s="738">
        <f t="shared" si="0"/>
        <v>2</v>
      </c>
      <c r="G21" s="110">
        <v>3</v>
      </c>
      <c r="H21" s="350"/>
      <c r="I21" s="112">
        <v>1</v>
      </c>
      <c r="J21" s="88">
        <v>2</v>
      </c>
      <c r="K21" s="85" t="s">
        <v>49</v>
      </c>
      <c r="L21" s="95"/>
      <c r="M21" s="91"/>
      <c r="N21" s="91"/>
      <c r="O21" s="101"/>
      <c r="P21" s="85"/>
      <c r="Q21" s="110"/>
      <c r="R21" s="111"/>
      <c r="S21" s="112"/>
      <c r="T21" s="100"/>
      <c r="U21" s="1006"/>
      <c r="V21" s="110"/>
      <c r="W21" s="111"/>
      <c r="X21" s="112"/>
      <c r="Y21" s="86"/>
      <c r="Z21" s="85"/>
      <c r="AA21" s="393"/>
    </row>
    <row r="22" spans="2:27" ht="33.75" customHeight="1">
      <c r="B22" s="1099"/>
      <c r="C22" s="352" t="s">
        <v>281</v>
      </c>
      <c r="D22" s="351" t="s">
        <v>286</v>
      </c>
      <c r="E22" s="40">
        <v>72</v>
      </c>
      <c r="F22" s="738">
        <f t="shared" si="0"/>
        <v>2</v>
      </c>
      <c r="G22" s="110"/>
      <c r="H22" s="350"/>
      <c r="I22" s="112"/>
      <c r="J22" s="88"/>
      <c r="K22" s="1007"/>
      <c r="L22" s="95">
        <v>3</v>
      </c>
      <c r="M22" s="91"/>
      <c r="N22" s="91">
        <v>1</v>
      </c>
      <c r="O22" s="91">
        <v>2</v>
      </c>
      <c r="P22" s="93" t="s">
        <v>49</v>
      </c>
      <c r="Q22" s="110"/>
      <c r="R22" s="111"/>
      <c r="S22" s="112"/>
      <c r="T22" s="100"/>
      <c r="U22" s="1006"/>
      <c r="V22" s="110"/>
      <c r="W22" s="111"/>
      <c r="X22" s="112"/>
      <c r="Y22" s="86"/>
      <c r="Z22" s="85"/>
      <c r="AA22" s="732" t="s">
        <v>282</v>
      </c>
    </row>
    <row r="23" spans="2:27" ht="34.5" customHeight="1">
      <c r="B23" s="1099"/>
      <c r="C23" s="352" t="s">
        <v>283</v>
      </c>
      <c r="D23" s="351" t="s">
        <v>350</v>
      </c>
      <c r="E23" s="40">
        <v>72</v>
      </c>
      <c r="F23" s="738">
        <f t="shared" si="0"/>
        <v>2</v>
      </c>
      <c r="G23" s="110"/>
      <c r="H23" s="350"/>
      <c r="I23" s="112"/>
      <c r="J23" s="88"/>
      <c r="K23" s="1007"/>
      <c r="L23" s="95">
        <v>3</v>
      </c>
      <c r="M23" s="91"/>
      <c r="N23" s="91">
        <v>1</v>
      </c>
      <c r="O23" s="91">
        <v>2</v>
      </c>
      <c r="P23" s="93" t="s">
        <v>49</v>
      </c>
      <c r="Q23" s="110"/>
      <c r="R23" s="111"/>
      <c r="S23" s="112"/>
      <c r="T23" s="100"/>
      <c r="U23" s="1006"/>
      <c r="V23" s="110"/>
      <c r="W23" s="111"/>
      <c r="X23" s="112"/>
      <c r="Y23" s="86"/>
      <c r="Z23" s="85"/>
      <c r="AA23" s="732" t="s">
        <v>349</v>
      </c>
    </row>
    <row r="24" spans="2:27" ht="30.75" customHeight="1">
      <c r="B24" s="1099"/>
      <c r="C24" s="352" t="s">
        <v>395</v>
      </c>
      <c r="D24" s="351" t="s">
        <v>30</v>
      </c>
      <c r="E24" s="40">
        <v>72</v>
      </c>
      <c r="F24" s="738">
        <f t="shared" si="0"/>
        <v>2</v>
      </c>
      <c r="G24" s="110">
        <v>2</v>
      </c>
      <c r="H24" s="350">
        <v>2</v>
      </c>
      <c r="I24" s="112"/>
      <c r="J24" s="88">
        <v>2</v>
      </c>
      <c r="K24" s="85" t="s">
        <v>49</v>
      </c>
      <c r="L24" s="95"/>
      <c r="M24" s="91"/>
      <c r="N24" s="91"/>
      <c r="O24" s="101"/>
      <c r="P24" s="85"/>
      <c r="Q24" s="110"/>
      <c r="R24" s="112"/>
      <c r="S24" s="112"/>
      <c r="T24" s="100"/>
      <c r="U24" s="1006"/>
      <c r="V24" s="110"/>
      <c r="W24" s="112"/>
      <c r="X24" s="112"/>
      <c r="Y24" s="86"/>
      <c r="Z24" s="85"/>
      <c r="AA24" s="732" t="s">
        <v>282</v>
      </c>
    </row>
    <row r="25" spans="2:27" ht="43.5" customHeight="1">
      <c r="B25" s="1099"/>
      <c r="C25" s="352" t="s">
        <v>284</v>
      </c>
      <c r="D25" s="353" t="s">
        <v>285</v>
      </c>
      <c r="E25" s="40">
        <v>72</v>
      </c>
      <c r="F25" s="738">
        <f t="shared" si="0"/>
        <v>2</v>
      </c>
      <c r="G25" s="110"/>
      <c r="H25" s="350"/>
      <c r="I25" s="112"/>
      <c r="J25" s="88"/>
      <c r="K25" s="1007"/>
      <c r="L25" s="95"/>
      <c r="M25" s="91"/>
      <c r="N25" s="91"/>
      <c r="O25" s="101"/>
      <c r="P25" s="85"/>
      <c r="Q25" s="110">
        <v>3</v>
      </c>
      <c r="R25" s="112"/>
      <c r="S25" s="112">
        <v>1</v>
      </c>
      <c r="T25" s="99">
        <v>2</v>
      </c>
      <c r="U25" s="93" t="s">
        <v>49</v>
      </c>
      <c r="V25" s="110"/>
      <c r="W25" s="112"/>
      <c r="X25" s="112"/>
      <c r="Y25" s="86"/>
      <c r="Z25" s="93"/>
      <c r="AA25" s="732" t="s">
        <v>282</v>
      </c>
    </row>
    <row r="26" spans="2:27" ht="31.5" customHeight="1">
      <c r="B26" s="1189"/>
      <c r="C26" s="352" t="s">
        <v>396</v>
      </c>
      <c r="D26" s="353" t="s">
        <v>93</v>
      </c>
      <c r="E26" s="40">
        <v>72</v>
      </c>
      <c r="F26" s="738">
        <f t="shared" si="0"/>
        <v>2</v>
      </c>
      <c r="G26" s="110"/>
      <c r="H26" s="350"/>
      <c r="I26" s="112"/>
      <c r="J26" s="85"/>
      <c r="K26" s="967"/>
      <c r="L26" s="95"/>
      <c r="M26" s="91"/>
      <c r="N26" s="91"/>
      <c r="O26" s="101"/>
      <c r="P26" s="85"/>
      <c r="Q26" s="110"/>
      <c r="R26" s="112"/>
      <c r="S26" s="112"/>
      <c r="T26" s="85"/>
      <c r="U26" s="967"/>
      <c r="V26" s="110">
        <v>2</v>
      </c>
      <c r="W26" s="112">
        <v>2</v>
      </c>
      <c r="X26" s="112"/>
      <c r="Y26" s="86">
        <v>2</v>
      </c>
      <c r="Z26" s="85" t="s">
        <v>49</v>
      </c>
      <c r="AA26" s="732" t="s">
        <v>282</v>
      </c>
    </row>
    <row r="27" spans="2:27" ht="38.25" customHeight="1" thickBot="1">
      <c r="B27" s="131">
        <v>12</v>
      </c>
      <c r="C27" s="356" t="s">
        <v>78</v>
      </c>
      <c r="D27" s="153" t="s">
        <v>232</v>
      </c>
      <c r="E27" s="41">
        <v>270</v>
      </c>
      <c r="F27" s="41">
        <f t="shared" si="0"/>
        <v>7.5</v>
      </c>
      <c r="G27" s="128"/>
      <c r="H27" s="357"/>
      <c r="I27" s="127"/>
      <c r="J27" s="129"/>
      <c r="K27" s="981"/>
      <c r="L27" s="131"/>
      <c r="M27" s="130"/>
      <c r="N27" s="130"/>
      <c r="O27" s="130"/>
      <c r="P27" s="129"/>
      <c r="Q27" s="128"/>
      <c r="R27" s="358"/>
      <c r="S27" s="127"/>
      <c r="T27" s="129"/>
      <c r="U27" s="981"/>
      <c r="V27" s="128"/>
      <c r="W27" s="127"/>
      <c r="X27" s="127"/>
      <c r="Y27" s="127"/>
      <c r="Z27" s="129" t="s">
        <v>50</v>
      </c>
      <c r="AA27" s="301" t="s">
        <v>258</v>
      </c>
    </row>
    <row r="28" spans="4:23" ht="21" customHeight="1">
      <c r="D28" s="6" t="s">
        <v>17</v>
      </c>
      <c r="E28" s="55">
        <f>SUM(E9:E27)-E11</f>
        <v>2160</v>
      </c>
      <c r="F28" s="55">
        <f>SUM(F9:F27)-F11</f>
        <v>60</v>
      </c>
      <c r="H28" s="57">
        <f>SUM(G9:I27)</f>
        <v>29</v>
      </c>
      <c r="M28" s="57">
        <f>SUM(L9:N27)</f>
        <v>29</v>
      </c>
      <c r="R28" s="57">
        <f>SUM(Q9:S27)</f>
        <v>26</v>
      </c>
      <c r="W28" s="57">
        <f>SUM(V9:X27)</f>
        <v>28</v>
      </c>
    </row>
    <row r="29" spans="2:27" ht="15.75">
      <c r="B29" s="5"/>
      <c r="C29" s="2"/>
      <c r="D29" s="6"/>
      <c r="E29" s="58"/>
      <c r="F29" s="58"/>
      <c r="G29" s="8"/>
      <c r="H29" s="31"/>
      <c r="I29" s="9" t="s">
        <v>70</v>
      </c>
      <c r="J29" s="31">
        <f>COUNTIF(K9:K27,"е")</f>
        <v>0</v>
      </c>
      <c r="K29" s="31"/>
      <c r="L29" s="31"/>
      <c r="M29" s="31"/>
      <c r="N29" s="29" t="s">
        <v>70</v>
      </c>
      <c r="O29" s="29"/>
      <c r="P29" s="31">
        <f>COUNTIF(P9:P27,"е")</f>
        <v>4</v>
      </c>
      <c r="Q29" s="5"/>
      <c r="R29" s="31"/>
      <c r="S29" s="29" t="s">
        <v>70</v>
      </c>
      <c r="T29" s="31">
        <f>COUNTIF(T9:T27,"е")</f>
        <v>0</v>
      </c>
      <c r="U29" s="31"/>
      <c r="V29" s="5"/>
      <c r="W29" s="31">
        <f>SUM(V9:X27)</f>
        <v>28</v>
      </c>
      <c r="X29" s="29" t="s">
        <v>70</v>
      </c>
      <c r="Y29" s="29"/>
      <c r="Z29" s="31">
        <f>COUNTIF(Z9:Z27,"е")</f>
        <v>4</v>
      </c>
      <c r="AA29" s="5"/>
    </row>
    <row r="30" spans="2:27" ht="15.75" customHeight="1">
      <c r="B30" s="10"/>
      <c r="C30" s="34" t="s">
        <v>76</v>
      </c>
      <c r="D30" s="35">
        <f>J29+P29+T29+Z29</f>
        <v>8</v>
      </c>
      <c r="E30" s="54"/>
      <c r="F30" s="54"/>
      <c r="G30" s="8"/>
      <c r="H30" s="8"/>
      <c r="I30" s="9" t="s">
        <v>18</v>
      </c>
      <c r="J30" s="31">
        <f>COUNTIF(K10:K29,"з")</f>
        <v>2</v>
      </c>
      <c r="K30" s="31"/>
      <c r="L30" s="8"/>
      <c r="M30" s="8"/>
      <c r="N30" s="32" t="s">
        <v>18</v>
      </c>
      <c r="O30" s="32"/>
      <c r="P30" s="31">
        <f>COUNTIF(P10:P29,"з")</f>
        <v>2</v>
      </c>
      <c r="Q30" s="1"/>
      <c r="R30" s="8"/>
      <c r="S30" s="9" t="s">
        <v>18</v>
      </c>
      <c r="T30" s="31">
        <f>COUNTIF(T10:T29,"з")</f>
        <v>0</v>
      </c>
      <c r="U30" s="31"/>
      <c r="V30" s="1"/>
      <c r="W30" s="8"/>
      <c r="X30" s="9" t="s">
        <v>18</v>
      </c>
      <c r="Y30" s="9"/>
      <c r="Z30" s="31">
        <f>COUNTIF(Z10:Z29,"з")</f>
        <v>3</v>
      </c>
      <c r="AA30" s="1"/>
    </row>
    <row r="31" spans="2:27" ht="14.25" customHeight="1">
      <c r="B31" s="10"/>
      <c r="C31" s="34" t="s">
        <v>77</v>
      </c>
      <c r="D31" s="35">
        <f>J30+P30+T30+Z30</f>
        <v>7</v>
      </c>
      <c r="E31" s="345"/>
      <c r="F31" s="345"/>
      <c r="G31" s="5"/>
      <c r="H31" s="5"/>
      <c r="I31" s="9" t="s">
        <v>124</v>
      </c>
      <c r="J31" s="31">
        <f>COUNTIF(K11:K30,"дз")</f>
        <v>1</v>
      </c>
      <c r="K31" s="33"/>
      <c r="L31" s="5"/>
      <c r="M31" s="5"/>
      <c r="N31" s="7"/>
      <c r="O31" s="7"/>
      <c r="P31" s="31"/>
      <c r="Q31" s="1"/>
      <c r="R31" s="1"/>
      <c r="S31" s="1"/>
      <c r="T31" s="1"/>
      <c r="U31" s="1"/>
      <c r="V31" s="1"/>
      <c r="W31" s="1179" t="s">
        <v>99</v>
      </c>
      <c r="X31" s="1150"/>
      <c r="Y31" s="731"/>
      <c r="Z31" s="31">
        <f>COUNTIF(Z11:Z30,"дз")</f>
        <v>1</v>
      </c>
      <c r="AA31" s="1"/>
    </row>
    <row r="32" spans="2:27" ht="18">
      <c r="B32" s="1"/>
      <c r="C32" s="1"/>
      <c r="D32" s="5" t="s">
        <v>336</v>
      </c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1"/>
      <c r="W32" s="1"/>
      <c r="X32" s="1"/>
      <c r="Y32" s="1"/>
      <c r="Z32" s="1"/>
      <c r="AA32" s="1"/>
    </row>
    <row r="33" ht="12.75" hidden="1"/>
    <row r="34" ht="12.75" hidden="1"/>
    <row r="35" ht="12.75" hidden="1"/>
    <row r="36" ht="12.75" hidden="1"/>
  </sheetData>
  <sheetProtection/>
  <mergeCells count="34">
    <mergeCell ref="D3:J3"/>
    <mergeCell ref="K7:K8"/>
    <mergeCell ref="U7:U8"/>
    <mergeCell ref="T7:T8"/>
    <mergeCell ref="L5:P5"/>
    <mergeCell ref="Q5:T5"/>
    <mergeCell ref="Q7:S7"/>
    <mergeCell ref="L7:N7"/>
    <mergeCell ref="B1:Z1"/>
    <mergeCell ref="C2:AA2"/>
    <mergeCell ref="T3:W3"/>
    <mergeCell ref="G7:I7"/>
    <mergeCell ref="G5:J5"/>
    <mergeCell ref="AA4:AA8"/>
    <mergeCell ref="Q4:Z4"/>
    <mergeCell ref="V7:X7"/>
    <mergeCell ref="O7:O8"/>
    <mergeCell ref="Y7:Y8"/>
    <mergeCell ref="L3:S3"/>
    <mergeCell ref="B21:B26"/>
    <mergeCell ref="B15:B17"/>
    <mergeCell ref="J7:J8"/>
    <mergeCell ref="P7:P8"/>
    <mergeCell ref="B4:B8"/>
    <mergeCell ref="F4:F8"/>
    <mergeCell ref="G6:P6"/>
    <mergeCell ref="Q6:Z6"/>
    <mergeCell ref="Z7:Z8"/>
    <mergeCell ref="W31:X31"/>
    <mergeCell ref="C4:C8"/>
    <mergeCell ref="G4:P4"/>
    <mergeCell ref="D4:D8"/>
    <mergeCell ref="E4:E8"/>
    <mergeCell ref="V5:Z5"/>
  </mergeCells>
  <printOptions/>
  <pageMargins left="0.75" right="0.75" top="1" bottom="1" header="0.5" footer="0.5"/>
  <pageSetup horizontalDpi="120" verticalDpi="120" orientation="landscape" paperSize="9" scale="57" r:id="rId2"/>
  <rowBreaks count="1" manualBreakCount="1">
    <brk id="3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Q146"/>
  <sheetViews>
    <sheetView view="pageBreakPreview" zoomScale="50" zoomScaleNormal="70" zoomScaleSheetLayoutView="50" zoomScalePageLayoutView="0" workbookViewId="0" topLeftCell="B1">
      <selection activeCell="X118" sqref="X118"/>
    </sheetView>
  </sheetViews>
  <sheetFormatPr defaultColWidth="9.140625" defaultRowHeight="12.75"/>
  <cols>
    <col min="1" max="1" width="1.1484375" style="0" hidden="1" customWidth="1"/>
    <col min="2" max="2" width="3.7109375" style="0" customWidth="1"/>
    <col min="3" max="3" width="36.7109375" style="0" customWidth="1"/>
    <col min="4" max="4" width="26.8515625" style="0" customWidth="1"/>
    <col min="5" max="6" width="6.7109375" style="0" customWidth="1"/>
    <col min="7" max="7" width="4.57421875" style="0" customWidth="1"/>
    <col min="8" max="8" width="5.8515625" style="0" customWidth="1"/>
    <col min="9" max="9" width="5.7109375" style="0" customWidth="1"/>
    <col min="10" max="11" width="6.421875" style="0" customWidth="1"/>
    <col min="12" max="12" width="5.57421875" style="0" customWidth="1"/>
    <col min="13" max="13" width="6.00390625" style="0" customWidth="1"/>
    <col min="14" max="14" width="5.421875" style="0" customWidth="1"/>
    <col min="15" max="15" width="7.140625" style="0" customWidth="1"/>
    <col min="16" max="16" width="5.421875" style="0" customWidth="1"/>
    <col min="17" max="17" width="5.57421875" style="0" customWidth="1"/>
    <col min="18" max="18" width="5.7109375" style="0" customWidth="1"/>
    <col min="19" max="19" width="4.7109375" style="0" customWidth="1"/>
    <col min="20" max="21" width="6.28125" style="0" customWidth="1"/>
    <col min="22" max="22" width="5.140625" style="0" customWidth="1"/>
    <col min="23" max="23" width="5.8515625" style="0" customWidth="1"/>
    <col min="24" max="24" width="4.28125" style="0" customWidth="1"/>
    <col min="25" max="25" width="6.421875" style="0" customWidth="1"/>
    <col min="26" max="26" width="6.7109375" style="0" customWidth="1"/>
    <col min="27" max="27" width="31.8515625" style="0" customWidth="1"/>
    <col min="28" max="36" width="9.140625" style="0" hidden="1" customWidth="1"/>
  </cols>
  <sheetData>
    <row r="1" spans="2:27" ht="22.5" customHeight="1">
      <c r="B1" s="1232" t="s">
        <v>326</v>
      </c>
      <c r="C1" s="1233"/>
      <c r="D1" s="1233"/>
      <c r="E1" s="1233"/>
      <c r="F1" s="1233"/>
      <c r="G1" s="1233"/>
      <c r="H1" s="1233"/>
      <c r="I1" s="1233"/>
      <c r="J1" s="1233"/>
      <c r="K1" s="1233"/>
      <c r="L1" s="1233"/>
      <c r="M1" s="1233"/>
      <c r="N1" s="1233"/>
      <c r="O1" s="1233"/>
      <c r="P1" s="1233"/>
      <c r="Q1" s="1233"/>
      <c r="R1" s="1233"/>
      <c r="S1" s="1233"/>
      <c r="T1" s="1233"/>
      <c r="U1" s="1233"/>
      <c r="V1" s="1233"/>
      <c r="W1" s="1233"/>
      <c r="X1" s="1233"/>
      <c r="Y1" s="1233"/>
      <c r="Z1" s="1233"/>
      <c r="AA1" s="1194"/>
    </row>
    <row r="2" spans="2:27" ht="18" customHeight="1" thickBot="1">
      <c r="B2" s="1"/>
      <c r="C2" s="1234" t="s">
        <v>397</v>
      </c>
      <c r="D2" s="1083"/>
      <c r="E2" s="1083"/>
      <c r="F2" s="1083"/>
      <c r="G2" s="1083"/>
      <c r="H2" s="1083"/>
      <c r="I2" s="1083"/>
      <c r="J2" s="1083"/>
      <c r="K2" s="1083"/>
      <c r="L2" s="1083"/>
      <c r="M2" s="1083"/>
      <c r="N2" s="1083"/>
      <c r="O2" s="1083"/>
      <c r="P2" s="1083"/>
      <c r="Q2" s="1083"/>
      <c r="R2" s="1083"/>
      <c r="S2" s="1083"/>
      <c r="T2" s="1083"/>
      <c r="U2" s="1083"/>
      <c r="V2" s="1083"/>
      <c r="W2" s="1083"/>
      <c r="X2" s="1083"/>
      <c r="Y2" s="1083"/>
      <c r="Z2" s="1083"/>
      <c r="AA2" s="1025" t="s">
        <v>333</v>
      </c>
    </row>
    <row r="3" spans="2:27" ht="19.5" customHeight="1" thickBot="1">
      <c r="B3" s="1235" t="s">
        <v>8</v>
      </c>
      <c r="C3" s="1180" t="s">
        <v>9</v>
      </c>
      <c r="D3" s="1180" t="s">
        <v>10</v>
      </c>
      <c r="E3" s="1174" t="s">
        <v>11</v>
      </c>
      <c r="F3" s="1174" t="s">
        <v>287</v>
      </c>
      <c r="G3" s="1113" t="s">
        <v>119</v>
      </c>
      <c r="H3" s="1114"/>
      <c r="I3" s="1114"/>
      <c r="J3" s="1114"/>
      <c r="K3" s="1114"/>
      <c r="L3" s="1114"/>
      <c r="M3" s="1114"/>
      <c r="N3" s="1114"/>
      <c r="O3" s="1114"/>
      <c r="P3" s="1114"/>
      <c r="Q3" s="1238" t="s">
        <v>120</v>
      </c>
      <c r="R3" s="1239"/>
      <c r="S3" s="1239"/>
      <c r="T3" s="1239"/>
      <c r="U3" s="1239"/>
      <c r="V3" s="1239"/>
      <c r="W3" s="1239"/>
      <c r="X3" s="1239"/>
      <c r="Y3" s="1239"/>
      <c r="Z3" s="1239"/>
      <c r="AA3" s="1198" t="s">
        <v>12</v>
      </c>
    </row>
    <row r="4" spans="2:27" ht="18" customHeight="1">
      <c r="B4" s="1236"/>
      <c r="C4" s="1181"/>
      <c r="D4" s="1183"/>
      <c r="E4" s="1181"/>
      <c r="F4" s="1175"/>
      <c r="G4" s="1094" t="s">
        <v>289</v>
      </c>
      <c r="H4" s="1095"/>
      <c r="I4" s="1095"/>
      <c r="J4" s="1095"/>
      <c r="K4" s="1250"/>
      <c r="L4" s="1094" t="s">
        <v>293</v>
      </c>
      <c r="M4" s="1095"/>
      <c r="N4" s="1095"/>
      <c r="O4" s="1095"/>
      <c r="P4" s="1095"/>
      <c r="Q4" s="1094" t="s">
        <v>294</v>
      </c>
      <c r="R4" s="1095"/>
      <c r="S4" s="1095"/>
      <c r="T4" s="1095"/>
      <c r="U4" s="1250"/>
      <c r="V4" s="1185" t="s">
        <v>295</v>
      </c>
      <c r="W4" s="1095"/>
      <c r="X4" s="1095"/>
      <c r="Y4" s="1095"/>
      <c r="Z4" s="1095"/>
      <c r="AA4" s="1181"/>
    </row>
    <row r="5" spans="2:27" ht="18" customHeight="1">
      <c r="B5" s="1236"/>
      <c r="C5" s="1181"/>
      <c r="D5" s="1183"/>
      <c r="E5" s="1181"/>
      <c r="F5" s="1175"/>
      <c r="G5" s="1251" t="s">
        <v>288</v>
      </c>
      <c r="H5" s="1251"/>
      <c r="I5" s="1251"/>
      <c r="J5" s="1251"/>
      <c r="K5" s="1251"/>
      <c r="L5" s="1252"/>
      <c r="M5" s="1252"/>
      <c r="N5" s="1252"/>
      <c r="O5" s="1252"/>
      <c r="P5" s="1252"/>
      <c r="Q5" s="1253" t="s">
        <v>288</v>
      </c>
      <c r="R5" s="1251"/>
      <c r="S5" s="1251"/>
      <c r="T5" s="1251"/>
      <c r="U5" s="1251"/>
      <c r="V5" s="1252"/>
      <c r="W5" s="1252"/>
      <c r="X5" s="1252"/>
      <c r="Y5" s="1252"/>
      <c r="Z5" s="1252"/>
      <c r="AA5" s="1181"/>
    </row>
    <row r="6" spans="2:27" ht="34.5" customHeight="1">
      <c r="B6" s="1236"/>
      <c r="C6" s="1181"/>
      <c r="D6" s="1183"/>
      <c r="E6" s="1181"/>
      <c r="F6" s="1175"/>
      <c r="G6" s="1227" t="s">
        <v>296</v>
      </c>
      <c r="H6" s="1228"/>
      <c r="I6" s="1228"/>
      <c r="J6" s="1089" t="s">
        <v>297</v>
      </c>
      <c r="K6" s="1115" t="s">
        <v>299</v>
      </c>
      <c r="L6" s="1227" t="s">
        <v>296</v>
      </c>
      <c r="M6" s="1228"/>
      <c r="N6" s="1228"/>
      <c r="O6" s="1089" t="s">
        <v>297</v>
      </c>
      <c r="P6" s="1115" t="s">
        <v>299</v>
      </c>
      <c r="Q6" s="1227" t="s">
        <v>342</v>
      </c>
      <c r="R6" s="1228"/>
      <c r="S6" s="1228"/>
      <c r="T6" s="1089" t="s">
        <v>297</v>
      </c>
      <c r="U6" s="1115" t="s">
        <v>299</v>
      </c>
      <c r="V6" s="1227" t="s">
        <v>343</v>
      </c>
      <c r="W6" s="1228"/>
      <c r="X6" s="1228"/>
      <c r="Y6" s="1089" t="s">
        <v>297</v>
      </c>
      <c r="Z6" s="1115" t="s">
        <v>299</v>
      </c>
      <c r="AA6" s="1181"/>
    </row>
    <row r="7" spans="2:27" ht="60.75" customHeight="1" thickBot="1">
      <c r="B7" s="1237"/>
      <c r="C7" s="1182"/>
      <c r="D7" s="1184"/>
      <c r="E7" s="1182"/>
      <c r="F7" s="1176"/>
      <c r="G7" s="779" t="s">
        <v>13</v>
      </c>
      <c r="H7" s="78" t="s">
        <v>14</v>
      </c>
      <c r="I7" s="78" t="s">
        <v>15</v>
      </c>
      <c r="J7" s="1090"/>
      <c r="K7" s="1116"/>
      <c r="L7" s="77" t="s">
        <v>13</v>
      </c>
      <c r="M7" s="78" t="s">
        <v>14</v>
      </c>
      <c r="N7" s="78" t="s">
        <v>15</v>
      </c>
      <c r="O7" s="1090"/>
      <c r="P7" s="1116"/>
      <c r="Q7" s="77" t="s">
        <v>13</v>
      </c>
      <c r="R7" s="81" t="s">
        <v>14</v>
      </c>
      <c r="S7" s="81" t="s">
        <v>15</v>
      </c>
      <c r="T7" s="1090"/>
      <c r="U7" s="1116"/>
      <c r="V7" s="270" t="s">
        <v>13</v>
      </c>
      <c r="W7" s="81" t="s">
        <v>14</v>
      </c>
      <c r="X7" s="81" t="s">
        <v>15</v>
      </c>
      <c r="Y7" s="1090"/>
      <c r="Z7" s="1116"/>
      <c r="AA7" s="1182"/>
    </row>
    <row r="8" spans="2:27" ht="17.25" customHeight="1" thickBot="1">
      <c r="B8" s="399"/>
      <c r="C8" s="1229" t="s">
        <v>108</v>
      </c>
      <c r="D8" s="1230"/>
      <c r="E8" s="1230"/>
      <c r="F8" s="1230"/>
      <c r="G8" s="1230"/>
      <c r="H8" s="1230"/>
      <c r="I8" s="1230"/>
      <c r="J8" s="1230"/>
      <c r="K8" s="1230"/>
      <c r="L8" s="1230"/>
      <c r="M8" s="1230"/>
      <c r="N8" s="1230"/>
      <c r="O8" s="1230"/>
      <c r="P8" s="1230"/>
      <c r="Q8" s="1230"/>
      <c r="R8" s="1230"/>
      <c r="S8" s="1230"/>
      <c r="T8" s="1230"/>
      <c r="U8" s="1230"/>
      <c r="V8" s="1230"/>
      <c r="W8" s="1230"/>
      <c r="X8" s="1230"/>
      <c r="Y8" s="1230"/>
      <c r="Z8" s="1230"/>
      <c r="AA8" s="1231"/>
    </row>
    <row r="9" spans="2:27" ht="34.5" customHeight="1">
      <c r="B9" s="775">
        <v>1</v>
      </c>
      <c r="C9" s="887" t="s">
        <v>235</v>
      </c>
      <c r="D9" s="656" t="s">
        <v>236</v>
      </c>
      <c r="E9" s="786">
        <v>162</v>
      </c>
      <c r="F9" s="626">
        <f aca="true" t="shared" si="0" ref="F9:F14">E9/36</f>
        <v>4.5</v>
      </c>
      <c r="G9" s="767">
        <v>2</v>
      </c>
      <c r="H9" s="765"/>
      <c r="I9" s="765">
        <v>1</v>
      </c>
      <c r="J9" s="765">
        <v>1</v>
      </c>
      <c r="K9" s="767"/>
      <c r="L9" s="764">
        <v>2</v>
      </c>
      <c r="M9" s="765"/>
      <c r="N9" s="765">
        <v>1</v>
      </c>
      <c r="O9" s="765">
        <v>2</v>
      </c>
      <c r="P9" s="773" t="s">
        <v>49</v>
      </c>
      <c r="Q9" s="767"/>
      <c r="R9" s="765"/>
      <c r="S9" s="765"/>
      <c r="T9" s="765"/>
      <c r="U9" s="767"/>
      <c r="V9" s="764"/>
      <c r="W9" s="765"/>
      <c r="X9" s="765"/>
      <c r="Y9" s="765"/>
      <c r="Z9" s="765"/>
      <c r="AA9" s="774"/>
    </row>
    <row r="10" spans="2:27" ht="46.5" customHeight="1">
      <c r="B10" s="1257">
        <v>2</v>
      </c>
      <c r="C10" s="352" t="s">
        <v>259</v>
      </c>
      <c r="D10" s="351" t="s">
        <v>242</v>
      </c>
      <c r="E10" s="787">
        <v>90</v>
      </c>
      <c r="F10" s="788">
        <f t="shared" si="0"/>
        <v>2.5</v>
      </c>
      <c r="G10" s="401">
        <v>4</v>
      </c>
      <c r="H10" s="402">
        <v>1</v>
      </c>
      <c r="I10" s="402"/>
      <c r="J10" s="402">
        <v>2</v>
      </c>
      <c r="K10" s="401"/>
      <c r="L10" s="404"/>
      <c r="M10" s="402"/>
      <c r="N10" s="402"/>
      <c r="O10" s="402"/>
      <c r="P10" s="405"/>
      <c r="Q10" s="401"/>
      <c r="R10" s="402"/>
      <c r="S10" s="402"/>
      <c r="T10" s="402"/>
      <c r="U10" s="401"/>
      <c r="V10" s="404"/>
      <c r="W10" s="402"/>
      <c r="X10" s="402"/>
      <c r="Y10" s="402"/>
      <c r="Z10" s="402"/>
      <c r="AA10" s="468"/>
    </row>
    <row r="11" spans="2:27" ht="34.5" customHeight="1">
      <c r="B11" s="1258"/>
      <c r="C11" s="352" t="s">
        <v>260</v>
      </c>
      <c r="D11" s="351" t="s">
        <v>239</v>
      </c>
      <c r="E11" s="787">
        <v>54</v>
      </c>
      <c r="F11" s="788">
        <f t="shared" si="0"/>
        <v>1.5</v>
      </c>
      <c r="G11" s="401"/>
      <c r="H11" s="402"/>
      <c r="I11" s="402"/>
      <c r="J11" s="402"/>
      <c r="K11" s="401"/>
      <c r="L11" s="404">
        <v>2</v>
      </c>
      <c r="M11" s="402">
        <v>1</v>
      </c>
      <c r="N11" s="402"/>
      <c r="O11" s="402">
        <v>2</v>
      </c>
      <c r="P11" s="405" t="s">
        <v>69</v>
      </c>
      <c r="Q11" s="401"/>
      <c r="R11" s="402"/>
      <c r="S11" s="402"/>
      <c r="T11" s="402"/>
      <c r="U11" s="401"/>
      <c r="V11" s="404"/>
      <c r="W11" s="402"/>
      <c r="X11" s="402"/>
      <c r="Y11" s="402"/>
      <c r="Z11" s="402"/>
      <c r="AA11" s="468"/>
    </row>
    <row r="12" spans="2:27" ht="45" customHeight="1">
      <c r="B12" s="1259"/>
      <c r="C12" s="352" t="s">
        <v>261</v>
      </c>
      <c r="D12" s="351" t="s">
        <v>240</v>
      </c>
      <c r="E12" s="787">
        <v>72</v>
      </c>
      <c r="F12" s="788">
        <f t="shared" si="0"/>
        <v>2</v>
      </c>
      <c r="G12" s="401"/>
      <c r="H12" s="402"/>
      <c r="I12" s="402"/>
      <c r="J12" s="93"/>
      <c r="K12" s="977"/>
      <c r="L12" s="404"/>
      <c r="M12" s="402"/>
      <c r="N12" s="402"/>
      <c r="O12" s="402"/>
      <c r="P12" s="405"/>
      <c r="Q12" s="401">
        <v>2</v>
      </c>
      <c r="R12" s="402">
        <v>1</v>
      </c>
      <c r="S12" s="402"/>
      <c r="T12" s="402">
        <v>2</v>
      </c>
      <c r="U12" s="402" t="s">
        <v>69</v>
      </c>
      <c r="V12" s="404"/>
      <c r="W12" s="402"/>
      <c r="X12" s="402"/>
      <c r="Y12" s="402"/>
      <c r="Z12" s="402"/>
      <c r="AA12" s="406"/>
    </row>
    <row r="13" spans="2:27" ht="32.25" customHeight="1">
      <c r="B13" s="776">
        <v>3</v>
      </c>
      <c r="C13" s="888" t="s">
        <v>214</v>
      </c>
      <c r="D13" s="889" t="s">
        <v>58</v>
      </c>
      <c r="E13" s="787">
        <v>108</v>
      </c>
      <c r="F13" s="788">
        <f t="shared" si="0"/>
        <v>3</v>
      </c>
      <c r="G13" s="404">
        <v>3</v>
      </c>
      <c r="H13" s="402">
        <v>2</v>
      </c>
      <c r="I13" s="402"/>
      <c r="J13" s="402">
        <v>2</v>
      </c>
      <c r="K13" s="405" t="s">
        <v>69</v>
      </c>
      <c r="L13" s="404"/>
      <c r="M13" s="402"/>
      <c r="N13" s="402"/>
      <c r="O13" s="402"/>
      <c r="P13" s="405"/>
      <c r="Q13" s="401"/>
      <c r="R13" s="402"/>
      <c r="S13" s="402"/>
      <c r="T13" s="402"/>
      <c r="U13" s="401"/>
      <c r="V13" s="404"/>
      <c r="W13" s="402"/>
      <c r="X13" s="402"/>
      <c r="Y13" s="402"/>
      <c r="Z13" s="402"/>
      <c r="AA13" s="406"/>
    </row>
    <row r="14" spans="2:27" ht="20.25" customHeight="1" thickBot="1">
      <c r="B14" s="777">
        <v>4</v>
      </c>
      <c r="C14" s="640" t="s">
        <v>32</v>
      </c>
      <c r="D14" s="595" t="s">
        <v>79</v>
      </c>
      <c r="E14" s="789">
        <v>324</v>
      </c>
      <c r="F14" s="788">
        <f t="shared" si="0"/>
        <v>9</v>
      </c>
      <c r="G14" s="431"/>
      <c r="H14" s="429"/>
      <c r="I14" s="429"/>
      <c r="J14" s="771"/>
      <c r="K14" s="430"/>
      <c r="L14" s="431"/>
      <c r="M14" s="429"/>
      <c r="N14" s="429"/>
      <c r="O14" s="429"/>
      <c r="P14" s="430"/>
      <c r="Q14" s="431"/>
      <c r="R14" s="429"/>
      <c r="S14" s="429"/>
      <c r="T14" s="771"/>
      <c r="U14" s="430"/>
      <c r="V14" s="431"/>
      <c r="W14" s="429"/>
      <c r="X14" s="429"/>
      <c r="Y14" s="429"/>
      <c r="Z14" s="429"/>
      <c r="AA14" s="714" t="s">
        <v>262</v>
      </c>
    </row>
    <row r="15" spans="2:27" ht="20.25" customHeight="1" thickBot="1">
      <c r="B15" s="737"/>
      <c r="C15" s="1265" t="s">
        <v>300</v>
      </c>
      <c r="D15" s="1266"/>
      <c r="E15" s="1266"/>
      <c r="F15" s="1266"/>
      <c r="G15" s="1266"/>
      <c r="H15" s="1266"/>
      <c r="I15" s="1266"/>
      <c r="J15" s="1266"/>
      <c r="K15" s="1266"/>
      <c r="L15" s="1266"/>
      <c r="M15" s="1266"/>
      <c r="N15" s="1266"/>
      <c r="O15" s="1266"/>
      <c r="P15" s="1266"/>
      <c r="Q15" s="1266"/>
      <c r="R15" s="1266"/>
      <c r="S15" s="1266"/>
      <c r="T15" s="1266"/>
      <c r="U15" s="1266"/>
      <c r="V15" s="1266"/>
      <c r="W15" s="1266"/>
      <c r="X15" s="1266"/>
      <c r="Y15" s="1266"/>
      <c r="Z15" s="1266"/>
      <c r="AA15" s="1267"/>
    </row>
    <row r="16" spans="2:27" ht="27" customHeight="1">
      <c r="B16" s="775">
        <v>1</v>
      </c>
      <c r="C16" s="762" t="s">
        <v>40</v>
      </c>
      <c r="D16" s="763" t="s">
        <v>147</v>
      </c>
      <c r="E16" s="790">
        <v>774</v>
      </c>
      <c r="F16" s="626">
        <f>E16/36</f>
        <v>21.5</v>
      </c>
      <c r="G16" s="767">
        <v>5</v>
      </c>
      <c r="H16" s="765"/>
      <c r="I16" s="765">
        <v>2</v>
      </c>
      <c r="J16" s="768"/>
      <c r="K16" s="766"/>
      <c r="L16" s="767">
        <v>5</v>
      </c>
      <c r="M16" s="765"/>
      <c r="N16" s="765">
        <v>2</v>
      </c>
      <c r="O16" s="765"/>
      <c r="P16" s="766"/>
      <c r="Q16" s="767">
        <v>8</v>
      </c>
      <c r="R16" s="765">
        <v>2</v>
      </c>
      <c r="S16" s="765">
        <v>2</v>
      </c>
      <c r="T16" s="768"/>
      <c r="U16" s="766"/>
      <c r="V16" s="767">
        <v>9</v>
      </c>
      <c r="W16" s="765">
        <v>1</v>
      </c>
      <c r="X16" s="765">
        <v>5</v>
      </c>
      <c r="Y16" s="768"/>
      <c r="Z16" s="766"/>
      <c r="AA16" s="769"/>
    </row>
    <row r="17" spans="2:27" ht="21.75" customHeight="1">
      <c r="B17" s="1257">
        <v>2</v>
      </c>
      <c r="C17" s="1263" t="s">
        <v>146</v>
      </c>
      <c r="D17" s="146" t="s">
        <v>221</v>
      </c>
      <c r="E17" s="791">
        <v>144</v>
      </c>
      <c r="F17" s="788">
        <f>E17/36</f>
        <v>4</v>
      </c>
      <c r="G17" s="401"/>
      <c r="H17" s="402"/>
      <c r="I17" s="402"/>
      <c r="J17" s="403"/>
      <c r="K17" s="405"/>
      <c r="L17" s="401">
        <v>2</v>
      </c>
      <c r="M17" s="402"/>
      <c r="N17" s="402">
        <v>1</v>
      </c>
      <c r="O17" s="402"/>
      <c r="P17" s="405"/>
      <c r="Q17" s="401">
        <v>2</v>
      </c>
      <c r="R17" s="402"/>
      <c r="S17" s="402">
        <v>1</v>
      </c>
      <c r="T17" s="403"/>
      <c r="U17" s="405"/>
      <c r="V17" s="401"/>
      <c r="W17" s="402"/>
      <c r="X17" s="402"/>
      <c r="Y17" s="403"/>
      <c r="Z17" s="405"/>
      <c r="AA17" s="418"/>
    </row>
    <row r="18" spans="2:27" ht="21.75" customHeight="1" thickBot="1">
      <c r="B18" s="1262"/>
      <c r="C18" s="1264"/>
      <c r="D18" s="770" t="s">
        <v>222</v>
      </c>
      <c r="E18" s="792">
        <v>432</v>
      </c>
      <c r="F18" s="793">
        <f>E18/36</f>
        <v>12</v>
      </c>
      <c r="G18" s="431">
        <v>3</v>
      </c>
      <c r="H18" s="429"/>
      <c r="I18" s="429">
        <v>2</v>
      </c>
      <c r="J18" s="771"/>
      <c r="K18" s="430"/>
      <c r="L18" s="431"/>
      <c r="M18" s="429">
        <v>4</v>
      </c>
      <c r="N18" s="429"/>
      <c r="O18" s="429"/>
      <c r="P18" s="430"/>
      <c r="Q18" s="431">
        <v>3</v>
      </c>
      <c r="R18" s="429"/>
      <c r="S18" s="429">
        <v>2</v>
      </c>
      <c r="T18" s="771"/>
      <c r="U18" s="430"/>
      <c r="V18" s="431">
        <v>4</v>
      </c>
      <c r="W18" s="429"/>
      <c r="X18" s="429">
        <v>1</v>
      </c>
      <c r="Y18" s="771"/>
      <c r="Z18" s="430"/>
      <c r="AA18" s="772"/>
    </row>
    <row r="19" spans="2:27" ht="18.75" customHeight="1">
      <c r="B19" s="432"/>
      <c r="C19" s="426"/>
      <c r="D19" s="427"/>
      <c r="E19" s="194">
        <f>SUM(E9:E18)</f>
        <v>2160</v>
      </c>
      <c r="F19" s="194">
        <f>SUM(F9:F18)</f>
        <v>60</v>
      </c>
      <c r="G19" s="1260"/>
      <c r="H19" s="1261"/>
      <c r="I19" s="428">
        <f>SUM(G9:I18)</f>
        <v>25</v>
      </c>
      <c r="J19" s="136"/>
      <c r="K19" s="136"/>
      <c r="L19" s="1260"/>
      <c r="M19" s="1261"/>
      <c r="N19" s="428">
        <f>SUM(L9:N18)</f>
        <v>20</v>
      </c>
      <c r="O19" s="428"/>
      <c r="P19" s="136"/>
      <c r="Q19" s="1260"/>
      <c r="R19" s="1261"/>
      <c r="S19" s="428">
        <f>SUM(Q9:S18)</f>
        <v>23</v>
      </c>
      <c r="T19" s="428"/>
      <c r="U19" s="428"/>
      <c r="V19" s="1260"/>
      <c r="W19" s="1261"/>
      <c r="X19" s="428">
        <f>SUM(V9:X18)</f>
        <v>20</v>
      </c>
      <c r="Y19" s="428"/>
      <c r="Z19" s="136"/>
      <c r="AA19" s="137"/>
    </row>
    <row r="20" spans="2:27" ht="16.5" customHeight="1">
      <c r="B20" s="107"/>
      <c r="C20" s="1254" t="s">
        <v>160</v>
      </c>
      <c r="D20" s="1255"/>
      <c r="E20" s="1255"/>
      <c r="F20" s="1255"/>
      <c r="G20" s="1255"/>
      <c r="H20" s="1255"/>
      <c r="I20" s="1255"/>
      <c r="J20" s="1255"/>
      <c r="K20" s="1255"/>
      <c r="L20" s="1255"/>
      <c r="M20" s="1255"/>
      <c r="N20" s="1255"/>
      <c r="O20" s="1255"/>
      <c r="P20" s="1255"/>
      <c r="Q20" s="1255"/>
      <c r="R20" s="1255"/>
      <c r="S20" s="1255"/>
      <c r="T20" s="1255"/>
      <c r="U20" s="1255"/>
      <c r="V20" s="1255"/>
      <c r="W20" s="1255"/>
      <c r="X20" s="1255"/>
      <c r="Y20" s="1255"/>
      <c r="Z20" s="1255"/>
      <c r="AA20" s="1256"/>
    </row>
    <row r="21" spans="2:69" s="360" customFormat="1" ht="16.5" customHeight="1">
      <c r="B21" s="107"/>
      <c r="C21" s="1244" t="s">
        <v>198</v>
      </c>
      <c r="D21" s="1203"/>
      <c r="E21" s="1203"/>
      <c r="F21" s="1203"/>
      <c r="G21" s="1203"/>
      <c r="H21" s="1203"/>
      <c r="I21" s="1203"/>
      <c r="J21" s="1203"/>
      <c r="K21" s="1203"/>
      <c r="L21" s="1203"/>
      <c r="M21" s="1203"/>
      <c r="N21" s="1203"/>
      <c r="O21" s="1203"/>
      <c r="P21" s="1203"/>
      <c r="Q21" s="1203"/>
      <c r="R21" s="1203"/>
      <c r="S21" s="1203"/>
      <c r="T21" s="1203"/>
      <c r="U21" s="1203"/>
      <c r="V21" s="1203"/>
      <c r="W21" s="1203"/>
      <c r="X21" s="1203"/>
      <c r="Y21" s="1203"/>
      <c r="Z21" s="1203"/>
      <c r="AA21" s="1204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</row>
    <row r="22" spans="2:69" s="360" customFormat="1" ht="16.5" customHeight="1">
      <c r="B22" s="107"/>
      <c r="C22" s="1244" t="s">
        <v>302</v>
      </c>
      <c r="D22" s="1203"/>
      <c r="E22" s="1203"/>
      <c r="F22" s="1203"/>
      <c r="G22" s="1203"/>
      <c r="H22" s="1203"/>
      <c r="I22" s="1203"/>
      <c r="J22" s="1203"/>
      <c r="K22" s="1203"/>
      <c r="L22" s="1203"/>
      <c r="M22" s="1203"/>
      <c r="N22" s="1203"/>
      <c r="O22" s="1203"/>
      <c r="P22" s="1203"/>
      <c r="Q22" s="1203"/>
      <c r="R22" s="1203"/>
      <c r="S22" s="1203"/>
      <c r="T22" s="1203"/>
      <c r="U22" s="1203"/>
      <c r="V22" s="1203"/>
      <c r="W22" s="1203"/>
      <c r="X22" s="1203"/>
      <c r="Y22" s="1203"/>
      <c r="Z22" s="1203"/>
      <c r="AA22" s="1204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</row>
    <row r="23" spans="2:69" ht="16.5" customHeight="1">
      <c r="B23" s="107"/>
      <c r="C23" s="1244" t="s">
        <v>301</v>
      </c>
      <c r="D23" s="1203"/>
      <c r="E23" s="1203"/>
      <c r="F23" s="1203"/>
      <c r="G23" s="1203"/>
      <c r="H23" s="1203"/>
      <c r="I23" s="1203"/>
      <c r="J23" s="1203"/>
      <c r="K23" s="1203"/>
      <c r="L23" s="1203"/>
      <c r="M23" s="1203"/>
      <c r="N23" s="1203"/>
      <c r="O23" s="1203"/>
      <c r="P23" s="1203"/>
      <c r="Q23" s="1203"/>
      <c r="R23" s="1203"/>
      <c r="S23" s="1203"/>
      <c r="T23" s="1203"/>
      <c r="U23" s="1203"/>
      <c r="V23" s="1203"/>
      <c r="W23" s="1203"/>
      <c r="X23" s="1203"/>
      <c r="Y23" s="1203"/>
      <c r="Z23" s="1203"/>
      <c r="AA23" s="1204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</row>
    <row r="24" spans="2:69" s="360" customFormat="1" ht="16.5" customHeight="1" thickBot="1">
      <c r="B24" s="107"/>
      <c r="C24" s="1244" t="s">
        <v>215</v>
      </c>
      <c r="D24" s="1203"/>
      <c r="E24" s="1203"/>
      <c r="F24" s="1203"/>
      <c r="G24" s="1203"/>
      <c r="H24" s="1203"/>
      <c r="I24" s="1203"/>
      <c r="J24" s="1203"/>
      <c r="K24" s="1203"/>
      <c r="L24" s="1203"/>
      <c r="M24" s="1203"/>
      <c r="N24" s="1203"/>
      <c r="O24" s="1203"/>
      <c r="P24" s="1203"/>
      <c r="Q24" s="1203"/>
      <c r="R24" s="1203"/>
      <c r="S24" s="1203"/>
      <c r="T24" s="1203"/>
      <c r="U24" s="1203"/>
      <c r="V24" s="1203"/>
      <c r="W24" s="1203"/>
      <c r="X24" s="1203"/>
      <c r="Y24" s="1203"/>
      <c r="Z24" s="1203"/>
      <c r="AA24" s="1204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</row>
    <row r="25" spans="2:69" ht="16.5" customHeight="1">
      <c r="B25" s="1242">
        <v>1</v>
      </c>
      <c r="C25" s="1243" t="s">
        <v>101</v>
      </c>
      <c r="D25" s="453" t="s">
        <v>122</v>
      </c>
      <c r="E25" s="794">
        <v>72</v>
      </c>
      <c r="F25" s="626">
        <f aca="true" t="shared" si="1" ref="F25:F33">E25/36</f>
        <v>2</v>
      </c>
      <c r="G25" s="590">
        <v>3</v>
      </c>
      <c r="H25" s="439"/>
      <c r="I25" s="591">
        <v>1</v>
      </c>
      <c r="J25" s="124">
        <v>2</v>
      </c>
      <c r="K25" s="969"/>
      <c r="L25" s="592"/>
      <c r="M25" s="593"/>
      <c r="N25" s="593"/>
      <c r="O25" s="593"/>
      <c r="P25" s="552"/>
      <c r="Q25" s="592"/>
      <c r="R25" s="593"/>
      <c r="S25" s="593"/>
      <c r="T25" s="593"/>
      <c r="U25" s="993"/>
      <c r="V25" s="592"/>
      <c r="W25" s="593"/>
      <c r="X25" s="593"/>
      <c r="Y25" s="593"/>
      <c r="Z25" s="892"/>
      <c r="AA25" s="285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</row>
    <row r="26" spans="2:69" ht="14.25" customHeight="1">
      <c r="B26" s="1206"/>
      <c r="C26" s="1241"/>
      <c r="D26" s="62" t="s">
        <v>48</v>
      </c>
      <c r="E26" s="795">
        <v>72</v>
      </c>
      <c r="F26" s="788">
        <f t="shared" si="1"/>
        <v>2</v>
      </c>
      <c r="G26" s="504"/>
      <c r="H26" s="499"/>
      <c r="I26" s="500"/>
      <c r="J26" s="501"/>
      <c r="K26" s="978"/>
      <c r="L26" s="613">
        <v>3</v>
      </c>
      <c r="M26" s="348"/>
      <c r="N26" s="348">
        <v>1</v>
      </c>
      <c r="O26" s="112">
        <v>2</v>
      </c>
      <c r="P26" s="93" t="s">
        <v>69</v>
      </c>
      <c r="Q26" s="505"/>
      <c r="R26" s="506"/>
      <c r="S26" s="506"/>
      <c r="T26" s="506"/>
      <c r="U26" s="508"/>
      <c r="V26" s="505"/>
      <c r="W26" s="506"/>
      <c r="X26" s="506"/>
      <c r="Y26" s="503"/>
      <c r="Z26" s="893"/>
      <c r="AA26" s="98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</row>
    <row r="27" spans="2:69" ht="14.25" customHeight="1">
      <c r="B27" s="103">
        <v>3</v>
      </c>
      <c r="C27" s="74" t="s">
        <v>42</v>
      </c>
      <c r="D27" s="69" t="s">
        <v>151</v>
      </c>
      <c r="E27" s="796">
        <v>144</v>
      </c>
      <c r="F27" s="788">
        <f t="shared" si="1"/>
        <v>4</v>
      </c>
      <c r="G27" s="481">
        <v>2</v>
      </c>
      <c r="H27" s="588"/>
      <c r="I27" s="482">
        <v>1</v>
      </c>
      <c r="J27" s="88">
        <v>1</v>
      </c>
      <c r="K27" s="967"/>
      <c r="L27" s="613">
        <v>2</v>
      </c>
      <c r="M27" s="348"/>
      <c r="N27" s="348">
        <v>1</v>
      </c>
      <c r="O27" s="112">
        <v>2</v>
      </c>
      <c r="P27" s="93" t="s">
        <v>69</v>
      </c>
      <c r="Q27" s="505"/>
      <c r="R27" s="506"/>
      <c r="S27" s="506"/>
      <c r="T27" s="503"/>
      <c r="U27" s="499"/>
      <c r="V27" s="505"/>
      <c r="W27" s="506"/>
      <c r="X27" s="506"/>
      <c r="Y27" s="503"/>
      <c r="Z27" s="893"/>
      <c r="AA27" s="332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</row>
    <row r="28" spans="2:69" ht="14.25" customHeight="1">
      <c r="B28" s="91">
        <v>4</v>
      </c>
      <c r="C28" s="68" t="s">
        <v>111</v>
      </c>
      <c r="D28" s="69" t="s">
        <v>47</v>
      </c>
      <c r="E28" s="797">
        <v>108</v>
      </c>
      <c r="F28" s="788">
        <f t="shared" si="1"/>
        <v>3</v>
      </c>
      <c r="G28" s="504"/>
      <c r="H28" s="508"/>
      <c r="I28" s="509"/>
      <c r="J28" s="501"/>
      <c r="K28" s="978"/>
      <c r="L28" s="505"/>
      <c r="M28" s="506"/>
      <c r="N28" s="506"/>
      <c r="O28" s="506"/>
      <c r="P28" s="507"/>
      <c r="Q28" s="616">
        <v>2</v>
      </c>
      <c r="R28" s="617"/>
      <c r="S28" s="617">
        <v>1</v>
      </c>
      <c r="T28" s="617">
        <v>1</v>
      </c>
      <c r="U28" s="994"/>
      <c r="V28" s="613">
        <v>2</v>
      </c>
      <c r="W28" s="348"/>
      <c r="X28" s="348">
        <v>2</v>
      </c>
      <c r="Y28" s="112">
        <v>2</v>
      </c>
      <c r="Z28" s="410" t="s">
        <v>69</v>
      </c>
      <c r="AA28" s="98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</row>
    <row r="29" spans="2:69" ht="14.25" customHeight="1">
      <c r="B29" s="91">
        <v>5</v>
      </c>
      <c r="C29" s="196" t="s">
        <v>102</v>
      </c>
      <c r="D29" s="62" t="s">
        <v>48</v>
      </c>
      <c r="E29" s="797">
        <v>108</v>
      </c>
      <c r="F29" s="788">
        <f t="shared" si="1"/>
        <v>3</v>
      </c>
      <c r="G29" s="504"/>
      <c r="H29" s="508"/>
      <c r="I29" s="509"/>
      <c r="J29" s="507"/>
      <c r="K29" s="979"/>
      <c r="L29" s="505"/>
      <c r="M29" s="506"/>
      <c r="N29" s="506"/>
      <c r="O29" s="506"/>
      <c r="P29" s="507"/>
      <c r="Q29" s="613">
        <v>2</v>
      </c>
      <c r="R29" s="348"/>
      <c r="S29" s="348">
        <v>1</v>
      </c>
      <c r="T29" s="348">
        <v>1</v>
      </c>
      <c r="U29" s="995"/>
      <c r="V29" s="616">
        <v>3</v>
      </c>
      <c r="W29" s="617"/>
      <c r="X29" s="617">
        <v>1</v>
      </c>
      <c r="Y29" s="589">
        <v>2</v>
      </c>
      <c r="Z29" s="410" t="s">
        <v>69</v>
      </c>
      <c r="AA29" s="98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</row>
    <row r="30" spans="2:69" ht="14.25" customHeight="1">
      <c r="B30" s="103">
        <v>6</v>
      </c>
      <c r="C30" s="407" t="s">
        <v>216</v>
      </c>
      <c r="D30" s="69" t="s">
        <v>151</v>
      </c>
      <c r="E30" s="798">
        <v>72</v>
      </c>
      <c r="F30" s="788">
        <f t="shared" si="1"/>
        <v>2</v>
      </c>
      <c r="G30" s="498"/>
      <c r="H30" s="499"/>
      <c r="I30" s="500"/>
      <c r="J30" s="501"/>
      <c r="K30" s="978"/>
      <c r="L30" s="502"/>
      <c r="M30" s="503"/>
      <c r="N30" s="503"/>
      <c r="O30" s="503"/>
      <c r="P30" s="501"/>
      <c r="Q30" s="785"/>
      <c r="R30" s="500"/>
      <c r="S30" s="500"/>
      <c r="T30" s="500"/>
      <c r="U30" s="866"/>
      <c r="V30" s="869">
        <v>3</v>
      </c>
      <c r="W30" s="482"/>
      <c r="X30" s="482">
        <v>1</v>
      </c>
      <c r="Y30" s="86">
        <v>2</v>
      </c>
      <c r="Z30" s="755" t="s">
        <v>49</v>
      </c>
      <c r="AA30" s="332" t="s">
        <v>307</v>
      </c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</row>
    <row r="31" spans="2:69" ht="16.5" customHeight="1">
      <c r="B31" s="103">
        <v>7</v>
      </c>
      <c r="C31" s="407" t="s">
        <v>217</v>
      </c>
      <c r="D31" s="711" t="s">
        <v>218</v>
      </c>
      <c r="E31" s="795">
        <v>126</v>
      </c>
      <c r="F31" s="788">
        <f t="shared" si="1"/>
        <v>3.5</v>
      </c>
      <c r="G31" s="510"/>
      <c r="H31" s="499"/>
      <c r="I31" s="503"/>
      <c r="J31" s="501"/>
      <c r="K31" s="978"/>
      <c r="L31" s="505"/>
      <c r="M31" s="506"/>
      <c r="N31" s="506"/>
      <c r="O31" s="503"/>
      <c r="P31" s="501"/>
      <c r="Q31" s="613">
        <v>2</v>
      </c>
      <c r="R31" s="348">
        <v>1</v>
      </c>
      <c r="S31" s="348"/>
      <c r="T31" s="348">
        <v>1</v>
      </c>
      <c r="U31" s="995"/>
      <c r="V31" s="616">
        <v>2</v>
      </c>
      <c r="W31" s="617">
        <v>1</v>
      </c>
      <c r="X31" s="617"/>
      <c r="Y31" s="589">
        <v>2</v>
      </c>
      <c r="Z31" s="410" t="s">
        <v>69</v>
      </c>
      <c r="AA31" s="98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</row>
    <row r="32" spans="2:69" ht="28.5" customHeight="1">
      <c r="B32" s="103">
        <v>9</v>
      </c>
      <c r="C32" s="407" t="s">
        <v>44</v>
      </c>
      <c r="D32" s="62" t="s">
        <v>72</v>
      </c>
      <c r="E32" s="795">
        <v>54</v>
      </c>
      <c r="F32" s="788">
        <f t="shared" si="1"/>
        <v>1.5</v>
      </c>
      <c r="G32" s="510"/>
      <c r="H32" s="499"/>
      <c r="I32" s="503"/>
      <c r="J32" s="501"/>
      <c r="K32" s="978"/>
      <c r="L32" s="505"/>
      <c r="M32" s="506"/>
      <c r="N32" s="506"/>
      <c r="O32" s="503"/>
      <c r="P32" s="501"/>
      <c r="Q32" s="613">
        <v>2</v>
      </c>
      <c r="R32" s="348">
        <v>1</v>
      </c>
      <c r="S32" s="348"/>
      <c r="T32" s="348">
        <v>2</v>
      </c>
      <c r="U32" s="410" t="s">
        <v>69</v>
      </c>
      <c r="V32" s="511"/>
      <c r="W32" s="509"/>
      <c r="X32" s="509"/>
      <c r="Y32" s="503"/>
      <c r="Z32" s="410"/>
      <c r="AA32" s="98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</row>
    <row r="33" spans="2:69" ht="30" customHeight="1" thickBot="1">
      <c r="B33" s="874">
        <v>10</v>
      </c>
      <c r="C33" s="875" t="s">
        <v>219</v>
      </c>
      <c r="D33" s="876" t="s">
        <v>72</v>
      </c>
      <c r="E33" s="877">
        <v>18</v>
      </c>
      <c r="F33" s="793">
        <f t="shared" si="1"/>
        <v>0.5</v>
      </c>
      <c r="G33" s="878"/>
      <c r="H33" s="879"/>
      <c r="I33" s="880"/>
      <c r="J33" s="540"/>
      <c r="K33" s="980"/>
      <c r="L33" s="881"/>
      <c r="M33" s="880"/>
      <c r="N33" s="880"/>
      <c r="O33" s="880"/>
      <c r="P33" s="540"/>
      <c r="Q33" s="881"/>
      <c r="R33" s="880"/>
      <c r="S33" s="880"/>
      <c r="T33" s="880"/>
      <c r="U33" s="879"/>
      <c r="V33" s="881"/>
      <c r="W33" s="880"/>
      <c r="X33" s="880"/>
      <c r="Y33" s="880">
        <v>1</v>
      </c>
      <c r="Z33" s="894" t="s">
        <v>50</v>
      </c>
      <c r="AA33" s="882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</row>
    <row r="34" spans="2:69" ht="17.25" customHeight="1">
      <c r="B34" s="106"/>
      <c r="C34" s="871"/>
      <c r="D34" s="426"/>
      <c r="E34" s="194">
        <f>SUM(E25:E33)</f>
        <v>774</v>
      </c>
      <c r="F34" s="194">
        <f>SUM(F25:F33)</f>
        <v>21.5</v>
      </c>
      <c r="G34" s="48"/>
      <c r="H34" s="135"/>
      <c r="I34" s="872">
        <f>SUM(G25:I33)</f>
        <v>7</v>
      </c>
      <c r="J34" s="136"/>
      <c r="K34" s="136"/>
      <c r="L34" s="135"/>
      <c r="M34" s="135"/>
      <c r="N34" s="872">
        <f>SUM(L25:N33)</f>
        <v>7</v>
      </c>
      <c r="O34" s="872"/>
      <c r="P34" s="136"/>
      <c r="Q34" s="135"/>
      <c r="R34" s="135"/>
      <c r="S34" s="872">
        <f>SUM(Q25:S33)</f>
        <v>12</v>
      </c>
      <c r="T34" s="872"/>
      <c r="U34" s="872"/>
      <c r="V34" s="873"/>
      <c r="W34" s="873"/>
      <c r="X34" s="872">
        <f>SUM(V25:X33)</f>
        <v>15</v>
      </c>
      <c r="Y34" s="872"/>
      <c r="Z34" s="136"/>
      <c r="AA34" s="137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</row>
    <row r="35" spans="2:69" s="360" customFormat="1" ht="17.25" customHeight="1" thickBot="1">
      <c r="B35" s="307"/>
      <c r="C35" s="1245" t="s">
        <v>303</v>
      </c>
      <c r="D35" s="1248"/>
      <c r="E35" s="1248"/>
      <c r="F35" s="1248"/>
      <c r="G35" s="1248"/>
      <c r="H35" s="1248"/>
      <c r="I35" s="1248"/>
      <c r="J35" s="1248"/>
      <c r="K35" s="1248"/>
      <c r="L35" s="1248"/>
      <c r="M35" s="1248"/>
      <c r="N35" s="1248"/>
      <c r="O35" s="1248"/>
      <c r="P35" s="1248"/>
      <c r="Q35" s="1248"/>
      <c r="R35" s="1248"/>
      <c r="S35" s="1248"/>
      <c r="T35" s="1248"/>
      <c r="U35" s="1248"/>
      <c r="V35" s="1248"/>
      <c r="W35" s="1248"/>
      <c r="X35" s="1248"/>
      <c r="Y35" s="1248"/>
      <c r="Z35" s="1248"/>
      <c r="AA35" s="124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</row>
    <row r="36" spans="2:69" ht="17.25" customHeight="1">
      <c r="B36" s="1226">
        <v>1</v>
      </c>
      <c r="C36" s="1240" t="s">
        <v>101</v>
      </c>
      <c r="D36" s="602" t="s">
        <v>122</v>
      </c>
      <c r="E36" s="804">
        <v>72</v>
      </c>
      <c r="F36" s="800">
        <f aca="true" t="shared" si="2" ref="F36:F45">E36/36</f>
        <v>2</v>
      </c>
      <c r="G36" s="612">
        <v>3</v>
      </c>
      <c r="H36" s="588"/>
      <c r="I36" s="482">
        <v>1</v>
      </c>
      <c r="J36" s="85">
        <v>2</v>
      </c>
      <c r="K36" s="969"/>
      <c r="L36" s="87"/>
      <c r="M36" s="86"/>
      <c r="N36" s="86"/>
      <c r="O36" s="86"/>
      <c r="P36" s="85"/>
      <c r="Q36" s="502"/>
      <c r="R36" s="503"/>
      <c r="S36" s="503"/>
      <c r="T36" s="503"/>
      <c r="U36" s="499"/>
      <c r="V36" s="502"/>
      <c r="W36" s="503"/>
      <c r="X36" s="503"/>
      <c r="Y36" s="503"/>
      <c r="Z36" s="892"/>
      <c r="AA36" s="521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</row>
    <row r="37" spans="2:69" ht="17.25" customHeight="1">
      <c r="B37" s="1206"/>
      <c r="C37" s="1241"/>
      <c r="D37" s="62" t="s">
        <v>48</v>
      </c>
      <c r="E37" s="801">
        <v>72</v>
      </c>
      <c r="F37" s="802">
        <f t="shared" si="2"/>
        <v>2</v>
      </c>
      <c r="G37" s="481"/>
      <c r="H37" s="588"/>
      <c r="I37" s="482"/>
      <c r="J37" s="85"/>
      <c r="K37" s="967"/>
      <c r="L37" s="613">
        <v>3</v>
      </c>
      <c r="M37" s="348"/>
      <c r="N37" s="348">
        <v>1</v>
      </c>
      <c r="O37" s="348">
        <v>2</v>
      </c>
      <c r="P37" s="93" t="s">
        <v>69</v>
      </c>
      <c r="Q37" s="505"/>
      <c r="R37" s="506"/>
      <c r="S37" s="506"/>
      <c r="T37" s="506"/>
      <c r="U37" s="508"/>
      <c r="V37" s="505"/>
      <c r="W37" s="506"/>
      <c r="X37" s="506"/>
      <c r="Y37" s="503"/>
      <c r="Z37" s="893"/>
      <c r="AA37" s="522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</row>
    <row r="38" spans="2:27" ht="17.25" customHeight="1">
      <c r="B38" s="91">
        <v>3</v>
      </c>
      <c r="C38" s="74" t="s">
        <v>42</v>
      </c>
      <c r="D38" s="69" t="s">
        <v>47</v>
      </c>
      <c r="E38" s="803">
        <v>144</v>
      </c>
      <c r="F38" s="802">
        <f t="shared" si="2"/>
        <v>4</v>
      </c>
      <c r="G38" s="481">
        <v>2</v>
      </c>
      <c r="H38" s="588"/>
      <c r="I38" s="482">
        <v>1</v>
      </c>
      <c r="J38" s="85">
        <v>1</v>
      </c>
      <c r="K38" s="967"/>
      <c r="L38" s="613">
        <v>2</v>
      </c>
      <c r="M38" s="348"/>
      <c r="N38" s="348">
        <v>1</v>
      </c>
      <c r="O38" s="348">
        <v>2</v>
      </c>
      <c r="P38" s="93" t="s">
        <v>69</v>
      </c>
      <c r="Q38" s="511"/>
      <c r="R38" s="512"/>
      <c r="S38" s="509"/>
      <c r="T38" s="500"/>
      <c r="U38" s="866"/>
      <c r="V38" s="511"/>
      <c r="W38" s="512"/>
      <c r="X38" s="509"/>
      <c r="Y38" s="500"/>
      <c r="Z38" s="893"/>
      <c r="AA38" s="1055" t="s">
        <v>346</v>
      </c>
    </row>
    <row r="39" spans="2:27" ht="17.25" customHeight="1">
      <c r="B39" s="91">
        <v>4</v>
      </c>
      <c r="C39" s="68" t="s">
        <v>111</v>
      </c>
      <c r="D39" s="69" t="s">
        <v>47</v>
      </c>
      <c r="E39" s="481">
        <v>72</v>
      </c>
      <c r="F39" s="802">
        <f t="shared" si="2"/>
        <v>2</v>
      </c>
      <c r="G39" s="504"/>
      <c r="H39" s="508"/>
      <c r="I39" s="509"/>
      <c r="J39" s="501"/>
      <c r="K39" s="978"/>
      <c r="L39" s="511"/>
      <c r="M39" s="509"/>
      <c r="N39" s="509"/>
      <c r="O39" s="509"/>
      <c r="P39" s="507"/>
      <c r="Q39" s="513"/>
      <c r="R39" s="514"/>
      <c r="S39" s="514"/>
      <c r="T39" s="514"/>
      <c r="U39" s="996"/>
      <c r="V39" s="613">
        <v>2</v>
      </c>
      <c r="W39" s="348"/>
      <c r="X39" s="348">
        <v>2</v>
      </c>
      <c r="Y39" s="348">
        <v>2</v>
      </c>
      <c r="Z39" s="410" t="s">
        <v>69</v>
      </c>
      <c r="AA39" s="522"/>
    </row>
    <row r="40" spans="2:27" ht="17.25" customHeight="1">
      <c r="B40" s="91">
        <v>5</v>
      </c>
      <c r="C40" s="607" t="s">
        <v>102</v>
      </c>
      <c r="D40" s="608" t="s">
        <v>48</v>
      </c>
      <c r="E40" s="802">
        <v>72</v>
      </c>
      <c r="F40" s="802">
        <f t="shared" si="2"/>
        <v>2</v>
      </c>
      <c r="G40" s="504"/>
      <c r="H40" s="508"/>
      <c r="I40" s="509"/>
      <c r="J40" s="507"/>
      <c r="K40" s="992"/>
      <c r="L40" s="515"/>
      <c r="M40" s="516"/>
      <c r="N40" s="516"/>
      <c r="O40" s="516"/>
      <c r="P40" s="517"/>
      <c r="Q40" s="518"/>
      <c r="R40" s="519"/>
      <c r="S40" s="519"/>
      <c r="T40" s="519"/>
      <c r="U40" s="997"/>
      <c r="V40" s="614">
        <v>2</v>
      </c>
      <c r="W40" s="615"/>
      <c r="X40" s="615">
        <v>2</v>
      </c>
      <c r="Y40" s="615">
        <v>2</v>
      </c>
      <c r="Z40" s="758" t="s">
        <v>69</v>
      </c>
      <c r="AA40" s="523"/>
    </row>
    <row r="41" spans="2:27" ht="17.25" customHeight="1">
      <c r="B41" s="103">
        <v>6</v>
      </c>
      <c r="C41" s="604" t="s">
        <v>216</v>
      </c>
      <c r="D41" s="69" t="s">
        <v>47</v>
      </c>
      <c r="E41" s="804">
        <v>72</v>
      </c>
      <c r="F41" s="802">
        <f t="shared" si="2"/>
        <v>2</v>
      </c>
      <c r="G41" s="498"/>
      <c r="H41" s="499"/>
      <c r="I41" s="500"/>
      <c r="J41" s="501"/>
      <c r="K41" s="992"/>
      <c r="L41" s="515"/>
      <c r="M41" s="516"/>
      <c r="N41" s="516"/>
      <c r="O41" s="516"/>
      <c r="P41" s="507"/>
      <c r="Q41" s="518"/>
      <c r="R41" s="519"/>
      <c r="S41" s="519"/>
      <c r="T41" s="519"/>
      <c r="U41" s="997"/>
      <c r="V41" s="614">
        <v>3</v>
      </c>
      <c r="W41" s="615"/>
      <c r="X41" s="615">
        <v>1</v>
      </c>
      <c r="Y41" s="615">
        <v>2</v>
      </c>
      <c r="Z41" s="758"/>
      <c r="AA41" s="523"/>
    </row>
    <row r="42" spans="2:27" ht="16.5" customHeight="1">
      <c r="B42" s="103">
        <v>7</v>
      </c>
      <c r="C42" s="407" t="s">
        <v>217</v>
      </c>
      <c r="D42" s="710" t="s">
        <v>218</v>
      </c>
      <c r="E42" s="801">
        <v>126</v>
      </c>
      <c r="F42" s="802">
        <f t="shared" si="2"/>
        <v>3.5</v>
      </c>
      <c r="G42" s="510"/>
      <c r="H42" s="499"/>
      <c r="I42" s="503"/>
      <c r="J42" s="501"/>
      <c r="K42" s="992"/>
      <c r="L42" s="505"/>
      <c r="M42" s="506"/>
      <c r="N42" s="506"/>
      <c r="O42" s="506"/>
      <c r="P42" s="507"/>
      <c r="Q42" s="613">
        <v>2</v>
      </c>
      <c r="R42" s="348">
        <v>1</v>
      </c>
      <c r="S42" s="348"/>
      <c r="T42" s="348">
        <v>1</v>
      </c>
      <c r="U42" s="995"/>
      <c r="V42" s="616">
        <v>2</v>
      </c>
      <c r="W42" s="617">
        <v>1</v>
      </c>
      <c r="X42" s="617"/>
      <c r="Y42" s="617">
        <v>2</v>
      </c>
      <c r="Z42" s="410" t="s">
        <v>69</v>
      </c>
      <c r="AA42" s="523"/>
    </row>
    <row r="43" spans="2:27" ht="31.5" customHeight="1">
      <c r="B43" s="103">
        <v>8</v>
      </c>
      <c r="C43" s="407" t="s">
        <v>44</v>
      </c>
      <c r="D43" s="62" t="s">
        <v>72</v>
      </c>
      <c r="E43" s="801">
        <v>54</v>
      </c>
      <c r="F43" s="802">
        <f t="shared" si="2"/>
        <v>1.5</v>
      </c>
      <c r="G43" s="510"/>
      <c r="H43" s="499"/>
      <c r="I43" s="503"/>
      <c r="J43" s="501"/>
      <c r="K43" s="978"/>
      <c r="L43" s="505"/>
      <c r="M43" s="506"/>
      <c r="N43" s="506"/>
      <c r="O43" s="503"/>
      <c r="P43" s="501"/>
      <c r="Q43" s="613">
        <v>2</v>
      </c>
      <c r="R43" s="348">
        <v>1</v>
      </c>
      <c r="S43" s="348"/>
      <c r="T43" s="348">
        <v>2</v>
      </c>
      <c r="U43" s="410" t="s">
        <v>69</v>
      </c>
      <c r="V43" s="505"/>
      <c r="W43" s="506"/>
      <c r="X43" s="506"/>
      <c r="Y43" s="503"/>
      <c r="Z43" s="410"/>
      <c r="AA43" s="523"/>
    </row>
    <row r="44" spans="2:27" ht="31.5" customHeight="1">
      <c r="B44" s="103">
        <v>9</v>
      </c>
      <c r="C44" s="407" t="s">
        <v>219</v>
      </c>
      <c r="D44" s="62" t="s">
        <v>72</v>
      </c>
      <c r="E44" s="801">
        <v>18</v>
      </c>
      <c r="F44" s="802">
        <f t="shared" si="2"/>
        <v>0.5</v>
      </c>
      <c r="G44" s="510"/>
      <c r="H44" s="499"/>
      <c r="I44" s="503"/>
      <c r="J44" s="501"/>
      <c r="K44" s="978"/>
      <c r="L44" s="505"/>
      <c r="M44" s="506"/>
      <c r="N44" s="506"/>
      <c r="O44" s="503"/>
      <c r="P44" s="501"/>
      <c r="Q44" s="511"/>
      <c r="R44" s="509"/>
      <c r="S44" s="509"/>
      <c r="T44" s="500"/>
      <c r="U44" s="866"/>
      <c r="V44" s="505"/>
      <c r="W44" s="506"/>
      <c r="X44" s="506"/>
      <c r="Y44" s="503">
        <v>1</v>
      </c>
      <c r="Z44" s="755" t="s">
        <v>50</v>
      </c>
      <c r="AA44" s="523"/>
    </row>
    <row r="45" spans="2:27" ht="28.5" customHeight="1" thickBot="1">
      <c r="B45" s="91">
        <v>11</v>
      </c>
      <c r="C45" s="609" t="s">
        <v>220</v>
      </c>
      <c r="D45" s="876" t="s">
        <v>47</v>
      </c>
      <c r="E45" s="823">
        <v>72</v>
      </c>
      <c r="F45" s="805">
        <f t="shared" si="2"/>
        <v>2</v>
      </c>
      <c r="G45" s="883"/>
      <c r="H45" s="884"/>
      <c r="I45" s="127"/>
      <c r="J45" s="129"/>
      <c r="K45" s="981"/>
      <c r="L45" s="881"/>
      <c r="M45" s="880"/>
      <c r="N45" s="880"/>
      <c r="O45" s="880"/>
      <c r="P45" s="540"/>
      <c r="Q45" s="823">
        <v>2</v>
      </c>
      <c r="R45" s="808"/>
      <c r="S45" s="813">
        <v>2</v>
      </c>
      <c r="T45" s="127"/>
      <c r="U45" s="894" t="s">
        <v>49</v>
      </c>
      <c r="V45" s="885"/>
      <c r="W45" s="886"/>
      <c r="X45" s="886"/>
      <c r="Y45" s="886"/>
      <c r="Z45" s="894"/>
      <c r="AA45" s="544"/>
    </row>
    <row r="46" spans="2:27" ht="17.25" customHeight="1">
      <c r="B46" s="101"/>
      <c r="C46" s="191"/>
      <c r="D46" s="192"/>
      <c r="E46" s="194">
        <f>SUM(E36:E45)</f>
        <v>774</v>
      </c>
      <c r="F46" s="194">
        <f>SUM(F36:F45)</f>
        <v>21.5</v>
      </c>
      <c r="G46" s="48"/>
      <c r="H46" s="135"/>
      <c r="I46" s="135"/>
      <c r="J46" s="136"/>
      <c r="K46" s="136"/>
      <c r="L46" s="135"/>
      <c r="M46" s="135"/>
      <c r="N46" s="135"/>
      <c r="O46" s="135"/>
      <c r="P46" s="136"/>
      <c r="Q46" s="135"/>
      <c r="R46" s="135"/>
      <c r="S46" s="135"/>
      <c r="T46" s="135"/>
      <c r="U46" s="135"/>
      <c r="V46" s="49"/>
      <c r="W46" s="49"/>
      <c r="X46" s="49"/>
      <c r="Y46" s="49"/>
      <c r="Z46" s="136"/>
      <c r="AA46" s="137"/>
    </row>
    <row r="47" spans="2:27" s="360" customFormat="1" ht="17.25" customHeight="1" thickBot="1">
      <c r="B47" s="359"/>
      <c r="C47" s="1245" t="s">
        <v>304</v>
      </c>
      <c r="D47" s="1246"/>
      <c r="E47" s="1246"/>
      <c r="F47" s="1246"/>
      <c r="G47" s="1246"/>
      <c r="H47" s="1246"/>
      <c r="I47" s="1246"/>
      <c r="J47" s="1246"/>
      <c r="K47" s="1246"/>
      <c r="L47" s="1246"/>
      <c r="M47" s="1246"/>
      <c r="N47" s="1246"/>
      <c r="O47" s="1246"/>
      <c r="P47" s="1246"/>
      <c r="Q47" s="1246"/>
      <c r="R47" s="1246"/>
      <c r="S47" s="1246"/>
      <c r="T47" s="1246"/>
      <c r="U47" s="1246"/>
      <c r="V47" s="1246"/>
      <c r="W47" s="1246"/>
      <c r="X47" s="1246"/>
      <c r="Y47" s="1246"/>
      <c r="Z47" s="1246"/>
      <c r="AA47" s="1247"/>
    </row>
    <row r="48" spans="2:27" ht="17.25" customHeight="1">
      <c r="B48" s="1205">
        <v>1</v>
      </c>
      <c r="C48" s="1240" t="s">
        <v>101</v>
      </c>
      <c r="D48" s="602" t="s">
        <v>122</v>
      </c>
      <c r="E48" s="804">
        <v>72</v>
      </c>
      <c r="F48" s="800">
        <f aca="true" t="shared" si="3" ref="F48:F57">E48/36</f>
        <v>2</v>
      </c>
      <c r="G48" s="612">
        <v>3</v>
      </c>
      <c r="H48" s="806"/>
      <c r="I48" s="482">
        <v>1</v>
      </c>
      <c r="J48" s="85">
        <v>2</v>
      </c>
      <c r="K48" s="967"/>
      <c r="L48" s="109"/>
      <c r="M48" s="101"/>
      <c r="N48" s="101"/>
      <c r="O48" s="101"/>
      <c r="P48" s="85"/>
      <c r="Q48" s="527"/>
      <c r="R48" s="526"/>
      <c r="S48" s="526"/>
      <c r="T48" s="526"/>
      <c r="U48" s="525"/>
      <c r="V48" s="527"/>
      <c r="W48" s="526"/>
      <c r="X48" s="526"/>
      <c r="Y48" s="526"/>
      <c r="Z48" s="892"/>
      <c r="AA48" s="521"/>
    </row>
    <row r="49" spans="2:27" ht="17.25" customHeight="1">
      <c r="B49" s="1206"/>
      <c r="C49" s="1241"/>
      <c r="D49" s="62" t="s">
        <v>48</v>
      </c>
      <c r="E49" s="801">
        <v>72</v>
      </c>
      <c r="F49" s="802">
        <f t="shared" si="3"/>
        <v>2</v>
      </c>
      <c r="G49" s="481"/>
      <c r="H49" s="806"/>
      <c r="I49" s="482"/>
      <c r="J49" s="85"/>
      <c r="K49" s="967"/>
      <c r="L49" s="613">
        <v>3</v>
      </c>
      <c r="M49" s="348"/>
      <c r="N49" s="348">
        <v>1</v>
      </c>
      <c r="O49" s="91">
        <v>2</v>
      </c>
      <c r="P49" s="93" t="s">
        <v>69</v>
      </c>
      <c r="Q49" s="528"/>
      <c r="R49" s="529"/>
      <c r="S49" s="529"/>
      <c r="T49" s="529"/>
      <c r="U49" s="530"/>
      <c r="V49" s="528"/>
      <c r="W49" s="529"/>
      <c r="X49" s="529"/>
      <c r="Y49" s="526"/>
      <c r="Z49" s="893"/>
      <c r="AA49" s="522"/>
    </row>
    <row r="50" spans="2:27" ht="17.25" customHeight="1">
      <c r="B50" s="91">
        <v>3</v>
      </c>
      <c r="C50" s="74" t="s">
        <v>42</v>
      </c>
      <c r="D50" s="69" t="s">
        <v>47</v>
      </c>
      <c r="E50" s="803">
        <v>144</v>
      </c>
      <c r="F50" s="802">
        <f t="shared" si="3"/>
        <v>4</v>
      </c>
      <c r="G50" s="481">
        <v>2</v>
      </c>
      <c r="H50" s="806"/>
      <c r="I50" s="482">
        <v>1</v>
      </c>
      <c r="J50" s="603">
        <v>1</v>
      </c>
      <c r="K50" s="982"/>
      <c r="L50" s="613">
        <v>2</v>
      </c>
      <c r="M50" s="348"/>
      <c r="N50" s="348">
        <v>1</v>
      </c>
      <c r="O50" s="91">
        <v>2</v>
      </c>
      <c r="P50" s="594" t="s">
        <v>69</v>
      </c>
      <c r="Q50" s="505"/>
      <c r="R50" s="531"/>
      <c r="S50" s="506"/>
      <c r="T50" s="503"/>
      <c r="U50" s="499"/>
      <c r="V50" s="528"/>
      <c r="W50" s="532"/>
      <c r="X50" s="529"/>
      <c r="Y50" s="526"/>
      <c r="Z50" s="893"/>
      <c r="AA50" s="522"/>
    </row>
    <row r="51" spans="2:27" ht="17.25" customHeight="1">
      <c r="B51" s="91">
        <v>4</v>
      </c>
      <c r="C51" s="68" t="s">
        <v>111</v>
      </c>
      <c r="D51" s="69" t="s">
        <v>47</v>
      </c>
      <c r="E51" s="481">
        <v>72</v>
      </c>
      <c r="F51" s="802">
        <f t="shared" si="3"/>
        <v>2</v>
      </c>
      <c r="G51" s="520"/>
      <c r="H51" s="530"/>
      <c r="I51" s="529"/>
      <c r="J51" s="501"/>
      <c r="K51" s="978"/>
      <c r="L51" s="505"/>
      <c r="M51" s="506"/>
      <c r="N51" s="506"/>
      <c r="O51" s="506"/>
      <c r="P51" s="507"/>
      <c r="Q51" s="533"/>
      <c r="R51" s="534"/>
      <c r="S51" s="534"/>
      <c r="T51" s="534"/>
      <c r="U51" s="998"/>
      <c r="V51" s="613">
        <v>2</v>
      </c>
      <c r="W51" s="348"/>
      <c r="X51" s="348">
        <v>2</v>
      </c>
      <c r="Y51" s="91">
        <v>2</v>
      </c>
      <c r="Z51" s="895" t="s">
        <v>69</v>
      </c>
      <c r="AA51" s="522"/>
    </row>
    <row r="52" spans="2:27" ht="17.25" customHeight="1">
      <c r="B52" s="91">
        <v>5</v>
      </c>
      <c r="C52" s="607" t="s">
        <v>102</v>
      </c>
      <c r="D52" s="608" t="s">
        <v>48</v>
      </c>
      <c r="E52" s="802">
        <v>72</v>
      </c>
      <c r="F52" s="802">
        <f t="shared" si="3"/>
        <v>2</v>
      </c>
      <c r="G52" s="520"/>
      <c r="H52" s="530"/>
      <c r="I52" s="529"/>
      <c r="J52" s="507"/>
      <c r="K52" s="992"/>
      <c r="L52" s="535"/>
      <c r="M52" s="536"/>
      <c r="N52" s="536"/>
      <c r="O52" s="536"/>
      <c r="P52" s="517"/>
      <c r="Q52" s="535"/>
      <c r="R52" s="536"/>
      <c r="S52" s="536"/>
      <c r="T52" s="536"/>
      <c r="U52" s="999"/>
      <c r="V52" s="614">
        <v>2</v>
      </c>
      <c r="W52" s="615"/>
      <c r="X52" s="615">
        <v>2</v>
      </c>
      <c r="Y52" s="605">
        <v>2</v>
      </c>
      <c r="Z52" s="896" t="s">
        <v>69</v>
      </c>
      <c r="AA52" s="523"/>
    </row>
    <row r="53" spans="2:27" ht="17.25" customHeight="1">
      <c r="B53" s="103">
        <v>6</v>
      </c>
      <c r="C53" s="604" t="s">
        <v>216</v>
      </c>
      <c r="D53" s="69" t="s">
        <v>47</v>
      </c>
      <c r="E53" s="804">
        <v>72</v>
      </c>
      <c r="F53" s="802">
        <f t="shared" si="3"/>
        <v>2</v>
      </c>
      <c r="G53" s="524"/>
      <c r="H53" s="525"/>
      <c r="I53" s="526"/>
      <c r="J53" s="501"/>
      <c r="K53" s="992"/>
      <c r="L53" s="535"/>
      <c r="M53" s="536"/>
      <c r="N53" s="536"/>
      <c r="O53" s="536"/>
      <c r="P53" s="507"/>
      <c r="Q53" s="535"/>
      <c r="R53" s="536"/>
      <c r="S53" s="536"/>
      <c r="T53" s="536"/>
      <c r="U53" s="999"/>
      <c r="V53" s="614">
        <v>3</v>
      </c>
      <c r="W53" s="615"/>
      <c r="X53" s="615">
        <v>1</v>
      </c>
      <c r="Y53" s="605">
        <v>2</v>
      </c>
      <c r="Z53" s="896" t="s">
        <v>49</v>
      </c>
      <c r="AA53" s="523"/>
    </row>
    <row r="54" spans="2:27" ht="17.25" customHeight="1">
      <c r="B54" s="103">
        <v>7</v>
      </c>
      <c r="C54" s="407" t="s">
        <v>217</v>
      </c>
      <c r="D54" s="62" t="s">
        <v>218</v>
      </c>
      <c r="E54" s="801">
        <v>126</v>
      </c>
      <c r="F54" s="802">
        <f t="shared" si="3"/>
        <v>3.5</v>
      </c>
      <c r="G54" s="520"/>
      <c r="H54" s="525"/>
      <c r="I54" s="526"/>
      <c r="J54" s="501"/>
      <c r="K54" s="992"/>
      <c r="L54" s="528"/>
      <c r="M54" s="529"/>
      <c r="N54" s="529"/>
      <c r="O54" s="529"/>
      <c r="P54" s="507"/>
      <c r="Q54" s="613">
        <v>2</v>
      </c>
      <c r="R54" s="348">
        <v>1</v>
      </c>
      <c r="S54" s="91"/>
      <c r="T54" s="91">
        <v>1</v>
      </c>
      <c r="U54" s="92"/>
      <c r="V54" s="616">
        <v>2</v>
      </c>
      <c r="W54" s="617">
        <v>1</v>
      </c>
      <c r="X54" s="617"/>
      <c r="Y54" s="606">
        <v>2</v>
      </c>
      <c r="Z54" s="895" t="s">
        <v>69</v>
      </c>
      <c r="AA54" s="523"/>
    </row>
    <row r="55" spans="2:27" ht="31.5" customHeight="1">
      <c r="B55" s="103">
        <v>8</v>
      </c>
      <c r="C55" s="407" t="s">
        <v>44</v>
      </c>
      <c r="D55" s="62" t="s">
        <v>72</v>
      </c>
      <c r="E55" s="801">
        <v>54</v>
      </c>
      <c r="F55" s="802">
        <f t="shared" si="3"/>
        <v>1.5</v>
      </c>
      <c r="G55" s="44"/>
      <c r="H55" s="108"/>
      <c r="I55" s="101"/>
      <c r="J55" s="85"/>
      <c r="K55" s="967"/>
      <c r="L55" s="95"/>
      <c r="M55" s="91"/>
      <c r="N55" s="91"/>
      <c r="O55" s="101"/>
      <c r="P55" s="85"/>
      <c r="Q55" s="613">
        <v>2</v>
      </c>
      <c r="R55" s="348">
        <v>1</v>
      </c>
      <c r="S55" s="91"/>
      <c r="T55" s="91">
        <v>1</v>
      </c>
      <c r="U55" s="895" t="s">
        <v>69</v>
      </c>
      <c r="V55" s="528"/>
      <c r="W55" s="529"/>
      <c r="X55" s="529"/>
      <c r="Y55" s="526"/>
      <c r="Z55" s="895"/>
      <c r="AA55" s="523"/>
    </row>
    <row r="56" spans="2:27" ht="33" customHeight="1">
      <c r="B56" s="103">
        <v>9</v>
      </c>
      <c r="C56" s="407" t="s">
        <v>219</v>
      </c>
      <c r="D56" s="62" t="s">
        <v>72</v>
      </c>
      <c r="E56" s="801">
        <v>18</v>
      </c>
      <c r="F56" s="802">
        <f t="shared" si="3"/>
        <v>0.5</v>
      </c>
      <c r="G56" s="520"/>
      <c r="H56" s="525"/>
      <c r="I56" s="526"/>
      <c r="J56" s="501"/>
      <c r="K56" s="978"/>
      <c r="L56" s="528"/>
      <c r="M56" s="529"/>
      <c r="N56" s="529"/>
      <c r="O56" s="526"/>
      <c r="P56" s="501"/>
      <c r="Q56" s="511"/>
      <c r="R56" s="509"/>
      <c r="S56" s="529"/>
      <c r="T56" s="526"/>
      <c r="U56" s="525"/>
      <c r="V56" s="528"/>
      <c r="W56" s="529"/>
      <c r="X56" s="529"/>
      <c r="Y56" s="526"/>
      <c r="Z56" s="755" t="s">
        <v>50</v>
      </c>
      <c r="AA56" s="523"/>
    </row>
    <row r="57" spans="2:27" ht="27" customHeight="1" thickBot="1">
      <c r="B57" s="91">
        <v>11</v>
      </c>
      <c r="C57" s="619" t="s">
        <v>172</v>
      </c>
      <c r="D57" s="620" t="s">
        <v>47</v>
      </c>
      <c r="E57" s="805">
        <v>72</v>
      </c>
      <c r="F57" s="805">
        <f t="shared" si="3"/>
        <v>2</v>
      </c>
      <c r="G57" s="56"/>
      <c r="H57" s="621"/>
      <c r="I57" s="130"/>
      <c r="J57" s="129"/>
      <c r="K57" s="981"/>
      <c r="L57" s="541"/>
      <c r="M57" s="539"/>
      <c r="N57" s="539"/>
      <c r="O57" s="539"/>
      <c r="P57" s="540"/>
      <c r="Q57" s="807">
        <v>2</v>
      </c>
      <c r="R57" s="808">
        <v>2</v>
      </c>
      <c r="S57" s="130"/>
      <c r="T57" s="130">
        <v>1</v>
      </c>
      <c r="U57" s="894" t="s">
        <v>49</v>
      </c>
      <c r="V57" s="542"/>
      <c r="W57" s="543"/>
      <c r="X57" s="543"/>
      <c r="Y57" s="543"/>
      <c r="Z57" s="894"/>
      <c r="AA57" s="523"/>
    </row>
    <row r="58" spans="2:27" ht="17.25" customHeight="1">
      <c r="B58" s="106"/>
      <c r="C58" s="191"/>
      <c r="D58" s="192"/>
      <c r="E58" s="194">
        <f>SUM(E48:E57)</f>
        <v>774</v>
      </c>
      <c r="F58" s="194">
        <f>SUM(F48:F57)</f>
        <v>21.5</v>
      </c>
      <c r="G58" s="48"/>
      <c r="H58" s="135"/>
      <c r="I58" s="135"/>
      <c r="J58" s="136"/>
      <c r="K58" s="136"/>
      <c r="L58" s="135"/>
      <c r="M58" s="135"/>
      <c r="N58" s="135"/>
      <c r="O58" s="135"/>
      <c r="P58" s="136"/>
      <c r="Q58" s="135"/>
      <c r="R58" s="135"/>
      <c r="S58" s="135"/>
      <c r="T58" s="135"/>
      <c r="U58" s="135"/>
      <c r="V58" s="49"/>
      <c r="W58" s="49"/>
      <c r="X58" s="49"/>
      <c r="Y58" s="49"/>
      <c r="Z58" s="136"/>
      <c r="AA58" s="137"/>
    </row>
    <row r="59" spans="2:27" s="360" customFormat="1" ht="15.75" customHeight="1" thickBot="1">
      <c r="B59" s="361"/>
      <c r="C59" s="1219" t="s">
        <v>248</v>
      </c>
      <c r="D59" s="1220"/>
      <c r="E59" s="1220"/>
      <c r="F59" s="1220"/>
      <c r="G59" s="1220"/>
      <c r="H59" s="1220"/>
      <c r="I59" s="1220"/>
      <c r="J59" s="1220"/>
      <c r="K59" s="1220"/>
      <c r="L59" s="1220"/>
      <c r="M59" s="1220"/>
      <c r="N59" s="1220"/>
      <c r="O59" s="1220"/>
      <c r="P59" s="1220"/>
      <c r="Q59" s="1220"/>
      <c r="R59" s="1220"/>
      <c r="S59" s="1220"/>
      <c r="T59" s="1220"/>
      <c r="U59" s="1220"/>
      <c r="V59" s="1220"/>
      <c r="W59" s="1220"/>
      <c r="X59" s="1220"/>
      <c r="Y59" s="1220"/>
      <c r="Z59" s="1220"/>
      <c r="AA59" s="1221"/>
    </row>
    <row r="60" spans="2:27" ht="20.25" customHeight="1">
      <c r="B60" s="1205">
        <v>1</v>
      </c>
      <c r="C60" s="1222" t="s">
        <v>101</v>
      </c>
      <c r="D60" s="453" t="s">
        <v>122</v>
      </c>
      <c r="E60" s="799">
        <v>72</v>
      </c>
      <c r="F60" s="800">
        <f aca="true" t="shared" si="4" ref="F60:F69">E60/36</f>
        <v>2</v>
      </c>
      <c r="G60" s="809">
        <v>3</v>
      </c>
      <c r="H60" s="810"/>
      <c r="I60" s="591">
        <v>1</v>
      </c>
      <c r="J60" s="591">
        <v>1</v>
      </c>
      <c r="K60" s="810"/>
      <c r="L60" s="811"/>
      <c r="M60" s="591"/>
      <c r="N60" s="591"/>
      <c r="O60" s="83"/>
      <c r="P60" s="273"/>
      <c r="Q60" s="569"/>
      <c r="R60" s="568"/>
      <c r="S60" s="568"/>
      <c r="T60" s="568"/>
      <c r="U60" s="567"/>
      <c r="V60" s="569"/>
      <c r="W60" s="568"/>
      <c r="X60" s="568"/>
      <c r="Y60" s="568"/>
      <c r="Z60" s="892"/>
      <c r="AA60" s="578"/>
    </row>
    <row r="61" spans="2:27" ht="15" customHeight="1">
      <c r="B61" s="1206"/>
      <c r="C61" s="1223"/>
      <c r="D61" s="62" t="s">
        <v>48</v>
      </c>
      <c r="E61" s="801">
        <v>72</v>
      </c>
      <c r="F61" s="802">
        <f t="shared" si="4"/>
        <v>2</v>
      </c>
      <c r="G61" s="481"/>
      <c r="H61" s="806"/>
      <c r="I61" s="482"/>
      <c r="J61" s="482"/>
      <c r="K61" s="806"/>
      <c r="L61" s="613">
        <v>3</v>
      </c>
      <c r="M61" s="348"/>
      <c r="N61" s="348">
        <v>1</v>
      </c>
      <c r="O61" s="91">
        <v>2</v>
      </c>
      <c r="P61" s="594" t="s">
        <v>69</v>
      </c>
      <c r="Q61" s="528"/>
      <c r="R61" s="529"/>
      <c r="S61" s="529"/>
      <c r="T61" s="529"/>
      <c r="U61" s="530"/>
      <c r="V61" s="528"/>
      <c r="W61" s="529"/>
      <c r="X61" s="529"/>
      <c r="Y61" s="526"/>
      <c r="Z61" s="893"/>
      <c r="AA61" s="522"/>
    </row>
    <row r="62" spans="2:27" ht="17.25" customHeight="1">
      <c r="B62" s="91">
        <v>3</v>
      </c>
      <c r="C62" s="74" t="s">
        <v>42</v>
      </c>
      <c r="D62" s="69" t="s">
        <v>47</v>
      </c>
      <c r="E62" s="803">
        <v>144</v>
      </c>
      <c r="F62" s="802">
        <f t="shared" si="4"/>
        <v>4</v>
      </c>
      <c r="G62" s="481">
        <v>2</v>
      </c>
      <c r="H62" s="806"/>
      <c r="I62" s="482">
        <v>1</v>
      </c>
      <c r="J62" s="482">
        <v>1</v>
      </c>
      <c r="K62" s="806"/>
      <c r="L62" s="613">
        <v>2</v>
      </c>
      <c r="M62" s="348"/>
      <c r="N62" s="348">
        <v>1</v>
      </c>
      <c r="O62" s="91">
        <v>2</v>
      </c>
      <c r="P62" s="594" t="s">
        <v>69</v>
      </c>
      <c r="Q62" s="505"/>
      <c r="R62" s="531"/>
      <c r="S62" s="506"/>
      <c r="T62" s="503"/>
      <c r="U62" s="499"/>
      <c r="V62" s="528"/>
      <c r="W62" s="532"/>
      <c r="X62" s="529"/>
      <c r="Y62" s="526"/>
      <c r="Z62" s="893"/>
      <c r="AA62" s="522"/>
    </row>
    <row r="63" spans="2:27" ht="20.25">
      <c r="B63" s="91">
        <v>4</v>
      </c>
      <c r="C63" s="68" t="s">
        <v>111</v>
      </c>
      <c r="D63" s="69" t="s">
        <v>47</v>
      </c>
      <c r="E63" s="804">
        <v>72</v>
      </c>
      <c r="F63" s="802">
        <f t="shared" si="4"/>
        <v>2</v>
      </c>
      <c r="G63" s="520"/>
      <c r="H63" s="530"/>
      <c r="I63" s="529"/>
      <c r="J63" s="501"/>
      <c r="K63" s="978"/>
      <c r="L63" s="505"/>
      <c r="M63" s="506"/>
      <c r="N63" s="506"/>
      <c r="O63" s="506"/>
      <c r="P63" s="507"/>
      <c r="Q63" s="533"/>
      <c r="R63" s="534"/>
      <c r="S63" s="534"/>
      <c r="T63" s="534"/>
      <c r="U63" s="998"/>
      <c r="V63" s="613">
        <v>2</v>
      </c>
      <c r="W63" s="348"/>
      <c r="X63" s="348">
        <v>2</v>
      </c>
      <c r="Y63" s="91">
        <v>2</v>
      </c>
      <c r="Z63" s="895" t="s">
        <v>69</v>
      </c>
      <c r="AA63" s="522"/>
    </row>
    <row r="64" spans="2:27" ht="17.25" customHeight="1">
      <c r="B64" s="91">
        <v>5</v>
      </c>
      <c r="C64" s="607" t="s">
        <v>102</v>
      </c>
      <c r="D64" s="608" t="s">
        <v>48</v>
      </c>
      <c r="E64" s="801">
        <v>72</v>
      </c>
      <c r="F64" s="802">
        <f t="shared" si="4"/>
        <v>2</v>
      </c>
      <c r="G64" s="520"/>
      <c r="H64" s="530"/>
      <c r="I64" s="529"/>
      <c r="J64" s="507"/>
      <c r="K64" s="992"/>
      <c r="L64" s="535"/>
      <c r="M64" s="536"/>
      <c r="N64" s="536"/>
      <c r="O64" s="536"/>
      <c r="P64" s="517"/>
      <c r="Q64" s="535"/>
      <c r="R64" s="536"/>
      <c r="S64" s="536"/>
      <c r="T64" s="536"/>
      <c r="U64" s="999"/>
      <c r="V64" s="614">
        <v>2</v>
      </c>
      <c r="W64" s="615"/>
      <c r="X64" s="615">
        <v>2</v>
      </c>
      <c r="Y64" s="605">
        <v>2</v>
      </c>
      <c r="Z64" s="896" t="s">
        <v>69</v>
      </c>
      <c r="AA64" s="522"/>
    </row>
    <row r="65" spans="2:27" ht="17.25" customHeight="1">
      <c r="B65" s="103">
        <v>6</v>
      </c>
      <c r="C65" s="604" t="s">
        <v>216</v>
      </c>
      <c r="D65" s="69" t="s">
        <v>47</v>
      </c>
      <c r="E65" s="804">
        <v>72</v>
      </c>
      <c r="F65" s="802">
        <f t="shared" si="4"/>
        <v>2</v>
      </c>
      <c r="G65" s="524"/>
      <c r="H65" s="525"/>
      <c r="I65" s="526"/>
      <c r="J65" s="501"/>
      <c r="K65" s="992"/>
      <c r="L65" s="535"/>
      <c r="M65" s="536"/>
      <c r="N65" s="536"/>
      <c r="O65" s="536"/>
      <c r="P65" s="507"/>
      <c r="Q65" s="535"/>
      <c r="R65" s="536"/>
      <c r="S65" s="536"/>
      <c r="T65" s="536"/>
      <c r="U65" s="999"/>
      <c r="V65" s="614">
        <v>3</v>
      </c>
      <c r="W65" s="615"/>
      <c r="X65" s="615">
        <v>1</v>
      </c>
      <c r="Y65" s="605">
        <v>2</v>
      </c>
      <c r="Z65" s="896" t="s">
        <v>49</v>
      </c>
      <c r="AA65" s="523"/>
    </row>
    <row r="66" spans="2:27" ht="17.25" customHeight="1">
      <c r="B66" s="103">
        <v>7</v>
      </c>
      <c r="C66" s="407" t="s">
        <v>217</v>
      </c>
      <c r="D66" s="62" t="s">
        <v>218</v>
      </c>
      <c r="E66" s="801">
        <v>126</v>
      </c>
      <c r="F66" s="802">
        <f t="shared" si="4"/>
        <v>3.5</v>
      </c>
      <c r="G66" s="520"/>
      <c r="H66" s="525"/>
      <c r="I66" s="526"/>
      <c r="J66" s="501"/>
      <c r="K66" s="992"/>
      <c r="L66" s="528"/>
      <c r="M66" s="529"/>
      <c r="N66" s="529"/>
      <c r="O66" s="529"/>
      <c r="P66" s="507"/>
      <c r="Q66" s="613">
        <v>2</v>
      </c>
      <c r="R66" s="348">
        <v>1</v>
      </c>
      <c r="S66" s="348"/>
      <c r="T66" s="91">
        <v>1</v>
      </c>
      <c r="U66" s="92"/>
      <c r="V66" s="616">
        <v>2</v>
      </c>
      <c r="W66" s="617">
        <v>1</v>
      </c>
      <c r="X66" s="617"/>
      <c r="Y66" s="606">
        <v>2</v>
      </c>
      <c r="Z66" s="895" t="s">
        <v>69</v>
      </c>
      <c r="AA66" s="523"/>
    </row>
    <row r="67" spans="2:27" ht="33" customHeight="1">
      <c r="B67" s="103">
        <v>8</v>
      </c>
      <c r="C67" s="407" t="s">
        <v>44</v>
      </c>
      <c r="D67" s="62" t="s">
        <v>72</v>
      </c>
      <c r="E67" s="801">
        <v>54</v>
      </c>
      <c r="F67" s="802">
        <f t="shared" si="4"/>
        <v>1.5</v>
      </c>
      <c r="G67" s="520"/>
      <c r="H67" s="525"/>
      <c r="I67" s="526"/>
      <c r="J67" s="501"/>
      <c r="K67" s="978"/>
      <c r="L67" s="528"/>
      <c r="M67" s="529"/>
      <c r="N67" s="529"/>
      <c r="O67" s="526"/>
      <c r="P67" s="501"/>
      <c r="Q67" s="613">
        <v>2</v>
      </c>
      <c r="R67" s="348">
        <v>1</v>
      </c>
      <c r="S67" s="348"/>
      <c r="T67" s="91">
        <v>2</v>
      </c>
      <c r="U67" s="895" t="s">
        <v>69</v>
      </c>
      <c r="V67" s="528"/>
      <c r="W67" s="529"/>
      <c r="X67" s="529"/>
      <c r="Y67" s="526"/>
      <c r="Z67" s="895"/>
      <c r="AA67" s="523"/>
    </row>
    <row r="68" spans="2:27" ht="34.5" customHeight="1">
      <c r="B68" s="103">
        <v>9</v>
      </c>
      <c r="C68" s="407" t="s">
        <v>219</v>
      </c>
      <c r="D68" s="62" t="s">
        <v>72</v>
      </c>
      <c r="E68" s="801">
        <v>18</v>
      </c>
      <c r="F68" s="802">
        <f t="shared" si="4"/>
        <v>0.5</v>
      </c>
      <c r="G68" s="520"/>
      <c r="H68" s="525"/>
      <c r="I68" s="526"/>
      <c r="J68" s="501"/>
      <c r="K68" s="978"/>
      <c r="L68" s="528"/>
      <c r="M68" s="529"/>
      <c r="N68" s="529"/>
      <c r="O68" s="526"/>
      <c r="P68" s="501"/>
      <c r="Q68" s="511"/>
      <c r="R68" s="509"/>
      <c r="S68" s="509"/>
      <c r="T68" s="526"/>
      <c r="U68" s="525"/>
      <c r="V68" s="528"/>
      <c r="W68" s="529"/>
      <c r="X68" s="529"/>
      <c r="Y68" s="526"/>
      <c r="Z68" s="755" t="s">
        <v>50</v>
      </c>
      <c r="AA68" s="523"/>
    </row>
    <row r="69" spans="2:27" ht="31.5" customHeight="1" thickBot="1">
      <c r="B69" s="91">
        <v>11</v>
      </c>
      <c r="C69" s="609" t="s">
        <v>178</v>
      </c>
      <c r="D69" s="610" t="s">
        <v>72</v>
      </c>
      <c r="E69" s="805">
        <v>72</v>
      </c>
      <c r="F69" s="805">
        <f t="shared" si="4"/>
        <v>2</v>
      </c>
      <c r="G69" s="131"/>
      <c r="H69" s="130"/>
      <c r="I69" s="130"/>
      <c r="J69" s="328"/>
      <c r="K69" s="983"/>
      <c r="L69" s="131"/>
      <c r="M69" s="130"/>
      <c r="N69" s="130"/>
      <c r="O69" s="130"/>
      <c r="P69" s="328"/>
      <c r="Q69" s="812">
        <v>2</v>
      </c>
      <c r="R69" s="813">
        <v>2</v>
      </c>
      <c r="S69" s="813"/>
      <c r="T69" s="130">
        <v>2</v>
      </c>
      <c r="U69" s="897" t="s">
        <v>49</v>
      </c>
      <c r="V69" s="542"/>
      <c r="W69" s="543"/>
      <c r="X69" s="543"/>
      <c r="Y69" s="543"/>
      <c r="Z69" s="897"/>
      <c r="AA69" s="544"/>
    </row>
    <row r="70" spans="2:27" ht="13.5" customHeight="1">
      <c r="B70" s="102"/>
      <c r="C70" s="545"/>
      <c r="D70" s="546"/>
      <c r="E70" s="194">
        <f>SUM(E60:E69)</f>
        <v>774</v>
      </c>
      <c r="F70" s="194">
        <f>SUM(F60:F69)</f>
        <v>21.5</v>
      </c>
      <c r="G70" s="547"/>
      <c r="H70" s="548"/>
      <c r="I70" s="548"/>
      <c r="J70" s="549"/>
      <c r="K70" s="549"/>
      <c r="L70" s="548"/>
      <c r="M70" s="548"/>
      <c r="N70" s="548"/>
      <c r="O70" s="548"/>
      <c r="P70" s="549"/>
      <c r="Q70" s="548"/>
      <c r="R70" s="548"/>
      <c r="S70" s="548"/>
      <c r="T70" s="548"/>
      <c r="U70" s="548"/>
      <c r="V70" s="550"/>
      <c r="W70" s="550"/>
      <c r="X70" s="550"/>
      <c r="Y70" s="550"/>
      <c r="Z70" s="549"/>
      <c r="AA70" s="551"/>
    </row>
    <row r="71" spans="2:27" ht="18" customHeight="1">
      <c r="B71" s="106"/>
      <c r="C71" s="1224" t="s">
        <v>121</v>
      </c>
      <c r="D71" s="1225"/>
      <c r="E71" s="194"/>
      <c r="F71" s="194"/>
      <c r="G71" s="48"/>
      <c r="H71" s="135"/>
      <c r="I71" s="135"/>
      <c r="J71" s="136"/>
      <c r="K71" s="136"/>
      <c r="L71" s="135"/>
      <c r="M71" s="135"/>
      <c r="N71" s="135"/>
      <c r="O71" s="135"/>
      <c r="P71" s="136"/>
      <c r="Q71" s="135"/>
      <c r="R71" s="135"/>
      <c r="S71" s="135"/>
      <c r="T71" s="135"/>
      <c r="U71" s="135"/>
      <c r="V71" s="49"/>
      <c r="W71" s="49"/>
      <c r="X71" s="49"/>
      <c r="Y71" s="49"/>
      <c r="Z71" s="136"/>
      <c r="AA71" s="137"/>
    </row>
    <row r="72" spans="2:27" ht="15.75">
      <c r="B72" s="101"/>
      <c r="C72" s="1202" t="s">
        <v>305</v>
      </c>
      <c r="D72" s="1203"/>
      <c r="E72" s="1203"/>
      <c r="F72" s="1203"/>
      <c r="G72" s="1203"/>
      <c r="H72" s="1203"/>
      <c r="I72" s="1203"/>
      <c r="J72" s="1203"/>
      <c r="K72" s="1203"/>
      <c r="L72" s="1203"/>
      <c r="M72" s="1203"/>
      <c r="N72" s="1203"/>
      <c r="O72" s="1203"/>
      <c r="P72" s="1203"/>
      <c r="Q72" s="1203"/>
      <c r="R72" s="1203"/>
      <c r="S72" s="1203"/>
      <c r="T72" s="1203"/>
      <c r="U72" s="1203"/>
      <c r="V72" s="1203"/>
      <c r="W72" s="1203"/>
      <c r="X72" s="1203"/>
      <c r="Y72" s="1203"/>
      <c r="Z72" s="1203"/>
      <c r="AA72" s="1204"/>
    </row>
    <row r="73" spans="2:27" ht="16.5" thickBot="1">
      <c r="B73" s="91"/>
      <c r="C73" s="420" t="s">
        <v>223</v>
      </c>
      <c r="D73" s="421"/>
      <c r="E73" s="421"/>
      <c r="F73" s="421"/>
      <c r="G73" s="421"/>
      <c r="H73" s="421"/>
      <c r="I73" s="421"/>
      <c r="J73" s="421"/>
      <c r="K73" s="421"/>
      <c r="L73" s="421"/>
      <c r="M73" s="421"/>
      <c r="N73" s="421"/>
      <c r="O73" s="421"/>
      <c r="P73" s="421"/>
      <c r="Q73" s="421"/>
      <c r="R73" s="421"/>
      <c r="S73" s="421"/>
      <c r="T73" s="421"/>
      <c r="U73" s="421"/>
      <c r="V73" s="421"/>
      <c r="W73" s="421"/>
      <c r="X73" s="421"/>
      <c r="Y73" s="421"/>
      <c r="Z73" s="421"/>
      <c r="AA73" s="398"/>
    </row>
    <row r="74" spans="2:27" ht="20.25">
      <c r="B74" s="102">
        <v>1</v>
      </c>
      <c r="C74" s="922" t="s">
        <v>399</v>
      </c>
      <c r="D74" s="923" t="s">
        <v>311</v>
      </c>
      <c r="E74" s="497">
        <v>72</v>
      </c>
      <c r="F74" s="800">
        <f>E74/36</f>
        <v>2</v>
      </c>
      <c r="G74" s="444"/>
      <c r="H74" s="443"/>
      <c r="I74" s="443"/>
      <c r="J74" s="985"/>
      <c r="K74" s="898"/>
      <c r="L74" s="1069">
        <v>2</v>
      </c>
      <c r="M74" s="1070"/>
      <c r="N74" s="1070">
        <v>1</v>
      </c>
      <c r="O74" s="1070"/>
      <c r="P74" s="419" t="s">
        <v>49</v>
      </c>
      <c r="Q74" s="444"/>
      <c r="R74" s="443"/>
      <c r="S74" s="443"/>
      <c r="T74" s="443"/>
      <c r="U74" s="561"/>
      <c r="V74" s="444"/>
      <c r="W74" s="443"/>
      <c r="X74" s="443"/>
      <c r="Y74" s="443"/>
      <c r="Z74" s="898"/>
      <c r="AA74" s="561"/>
    </row>
    <row r="75" spans="2:27" ht="21" thickBot="1">
      <c r="B75" s="130">
        <v>2</v>
      </c>
      <c r="C75" s="924" t="s">
        <v>398</v>
      </c>
      <c r="D75" s="925" t="s">
        <v>311</v>
      </c>
      <c r="E75" s="780">
        <v>72</v>
      </c>
      <c r="F75" s="805">
        <f>E75/36</f>
        <v>2</v>
      </c>
      <c r="G75" s="633">
        <v>2</v>
      </c>
      <c r="H75" s="634"/>
      <c r="I75" s="479">
        <v>1</v>
      </c>
      <c r="J75" s="986"/>
      <c r="K75" s="759" t="s">
        <v>49</v>
      </c>
      <c r="L75" s="600"/>
      <c r="M75" s="586"/>
      <c r="N75" s="586"/>
      <c r="O75" s="586"/>
      <c r="P75" s="599"/>
      <c r="Q75" s="974"/>
      <c r="R75" s="975"/>
      <c r="S75" s="975"/>
      <c r="T75" s="975"/>
      <c r="U75" s="1003"/>
      <c r="V75" s="446"/>
      <c r="W75" s="445"/>
      <c r="X75" s="445"/>
      <c r="Y75" s="445"/>
      <c r="Z75" s="759"/>
      <c r="AA75" s="447"/>
    </row>
    <row r="76" spans="2:27" ht="14.25" customHeight="1" thickBot="1">
      <c r="B76" s="814"/>
      <c r="C76" s="815" t="s">
        <v>224</v>
      </c>
      <c r="D76" s="816"/>
      <c r="E76" s="778">
        <f>SUM(E74:E75)</f>
        <v>144</v>
      </c>
      <c r="F76" s="778"/>
      <c r="G76" s="817"/>
      <c r="H76" s="817"/>
      <c r="I76" s="817"/>
      <c r="J76" s="817"/>
      <c r="K76" s="817"/>
      <c r="L76" s="817"/>
      <c r="M76" s="817"/>
      <c r="N76" s="817"/>
      <c r="O76" s="817"/>
      <c r="P76" s="817"/>
      <c r="Q76" s="817"/>
      <c r="R76" s="817"/>
      <c r="S76" s="817"/>
      <c r="T76" s="817"/>
      <c r="U76" s="817"/>
      <c r="V76" s="817"/>
      <c r="W76" s="817"/>
      <c r="X76" s="817"/>
      <c r="Y76" s="817"/>
      <c r="Z76" s="817"/>
      <c r="AA76" s="818"/>
    </row>
    <row r="77" spans="2:27" ht="16.5" customHeight="1">
      <c r="B77" s="83">
        <v>1</v>
      </c>
      <c r="C77" s="819" t="s">
        <v>104</v>
      </c>
      <c r="D77" s="820" t="s">
        <v>48</v>
      </c>
      <c r="E77" s="821">
        <v>108</v>
      </c>
      <c r="F77" s="800">
        <f>E77/36</f>
        <v>3</v>
      </c>
      <c r="G77" s="824">
        <v>3</v>
      </c>
      <c r="H77" s="810"/>
      <c r="I77" s="591">
        <v>2</v>
      </c>
      <c r="J77" s="124">
        <v>2</v>
      </c>
      <c r="K77" s="969" t="s">
        <v>49</v>
      </c>
      <c r="L77" s="569"/>
      <c r="M77" s="568"/>
      <c r="N77" s="568"/>
      <c r="O77" s="568"/>
      <c r="P77" s="552"/>
      <c r="Q77" s="569"/>
      <c r="R77" s="568"/>
      <c r="S77" s="568"/>
      <c r="T77" s="568"/>
      <c r="U77" s="567"/>
      <c r="V77" s="572"/>
      <c r="W77" s="573"/>
      <c r="X77" s="568"/>
      <c r="Y77" s="568"/>
      <c r="Z77" s="892"/>
      <c r="AA77" s="578"/>
    </row>
    <row r="78" spans="2:27" ht="17.25" customHeight="1">
      <c r="B78" s="91">
        <v>2</v>
      </c>
      <c r="C78" s="408" t="s">
        <v>105</v>
      </c>
      <c r="D78" s="204" t="s">
        <v>203</v>
      </c>
      <c r="E78" s="822">
        <v>108</v>
      </c>
      <c r="F78" s="802">
        <f>E78/36</f>
        <v>3</v>
      </c>
      <c r="G78" s="43"/>
      <c r="H78" s="108"/>
      <c r="I78" s="101"/>
      <c r="J78" s="85"/>
      <c r="K78" s="967"/>
      <c r="L78" s="95"/>
      <c r="M78" s="348">
        <v>4</v>
      </c>
      <c r="N78" s="91"/>
      <c r="O78" s="91">
        <v>1</v>
      </c>
      <c r="P78" s="93" t="s">
        <v>49</v>
      </c>
      <c r="Q78" s="505"/>
      <c r="R78" s="531"/>
      <c r="S78" s="506"/>
      <c r="T78" s="503"/>
      <c r="U78" s="499"/>
      <c r="V78" s="505"/>
      <c r="W78" s="531"/>
      <c r="X78" s="506"/>
      <c r="Y78" s="503"/>
      <c r="Z78" s="893"/>
      <c r="AA78" s="522"/>
    </row>
    <row r="79" spans="2:27" ht="30">
      <c r="B79" s="91">
        <v>3</v>
      </c>
      <c r="C79" s="74" t="s">
        <v>106</v>
      </c>
      <c r="D79" s="62" t="s">
        <v>48</v>
      </c>
      <c r="E79" s="481">
        <v>108</v>
      </c>
      <c r="F79" s="802">
        <f>E79/36</f>
        <v>3</v>
      </c>
      <c r="G79" s="44"/>
      <c r="H79" s="92"/>
      <c r="I79" s="91"/>
      <c r="J79" s="85"/>
      <c r="K79" s="967"/>
      <c r="L79" s="110"/>
      <c r="M79" s="112"/>
      <c r="N79" s="112"/>
      <c r="O79" s="112"/>
      <c r="P79" s="93"/>
      <c r="Q79" s="613">
        <v>3</v>
      </c>
      <c r="R79" s="348"/>
      <c r="S79" s="348">
        <v>2</v>
      </c>
      <c r="T79" s="91">
        <v>2</v>
      </c>
      <c r="U79" s="410" t="s">
        <v>49</v>
      </c>
      <c r="V79" s="505"/>
      <c r="W79" s="506"/>
      <c r="X79" s="506"/>
      <c r="Y79" s="506"/>
      <c r="Z79" s="410"/>
      <c r="AA79" s="522"/>
    </row>
    <row r="80" spans="2:27" ht="31.5" customHeight="1" thickBot="1">
      <c r="B80" s="91">
        <v>4</v>
      </c>
      <c r="C80" s="132" t="s">
        <v>107</v>
      </c>
      <c r="D80" s="133" t="s">
        <v>31</v>
      </c>
      <c r="E80" s="823">
        <v>108</v>
      </c>
      <c r="F80" s="805">
        <f>E80/36</f>
        <v>3</v>
      </c>
      <c r="G80" s="537"/>
      <c r="H80" s="538"/>
      <c r="I80" s="539"/>
      <c r="J80" s="540"/>
      <c r="K80" s="980"/>
      <c r="L80" s="541"/>
      <c r="M80" s="539"/>
      <c r="N80" s="539"/>
      <c r="O80" s="539"/>
      <c r="P80" s="540"/>
      <c r="Q80" s="541"/>
      <c r="R80" s="539"/>
      <c r="S80" s="539"/>
      <c r="T80" s="539"/>
      <c r="U80" s="538"/>
      <c r="V80" s="329">
        <v>4</v>
      </c>
      <c r="W80" s="330"/>
      <c r="X80" s="330">
        <v>1</v>
      </c>
      <c r="Y80" s="330">
        <v>2</v>
      </c>
      <c r="Z80" s="897" t="s">
        <v>49</v>
      </c>
      <c r="AA80" s="544"/>
    </row>
    <row r="81" spans="2:27" ht="18.75" customHeight="1">
      <c r="B81" s="106"/>
      <c r="C81" s="553"/>
      <c r="D81" s="554"/>
      <c r="E81" s="242">
        <f>SUM(E77:E80)</f>
        <v>432</v>
      </c>
      <c r="F81" s="242">
        <f>SUM(F77:F80)</f>
        <v>12</v>
      </c>
      <c r="G81" s="555"/>
      <c r="H81" s="556"/>
      <c r="I81" s="557"/>
      <c r="J81" s="558"/>
      <c r="K81" s="558"/>
      <c r="L81" s="556"/>
      <c r="M81" s="556"/>
      <c r="N81" s="557"/>
      <c r="O81" s="557"/>
      <c r="P81" s="558"/>
      <c r="Q81" s="556"/>
      <c r="R81" s="556"/>
      <c r="S81" s="557"/>
      <c r="T81" s="557"/>
      <c r="U81" s="557"/>
      <c r="V81" s="559"/>
      <c r="W81" s="559"/>
      <c r="X81" s="557"/>
      <c r="Y81" s="557"/>
      <c r="Z81" s="558"/>
      <c r="AA81" s="560"/>
    </row>
    <row r="82" spans="2:27" ht="15.75">
      <c r="B82" s="91"/>
      <c r="C82" s="1202" t="s">
        <v>199</v>
      </c>
      <c r="D82" s="1203"/>
      <c r="E82" s="1203"/>
      <c r="F82" s="1203"/>
      <c r="G82" s="1203"/>
      <c r="H82" s="1203"/>
      <c r="I82" s="1203"/>
      <c r="J82" s="1203"/>
      <c r="K82" s="1203"/>
      <c r="L82" s="1203"/>
      <c r="M82" s="1203"/>
      <c r="N82" s="1203"/>
      <c r="O82" s="1203"/>
      <c r="P82" s="1203"/>
      <c r="Q82" s="1203"/>
      <c r="R82" s="1203"/>
      <c r="S82" s="1203"/>
      <c r="T82" s="1203"/>
      <c r="U82" s="1203"/>
      <c r="V82" s="1203"/>
      <c r="W82" s="1203"/>
      <c r="X82" s="1203"/>
      <c r="Y82" s="1203"/>
      <c r="Z82" s="1203"/>
      <c r="AA82" s="1204"/>
    </row>
    <row r="83" spans="2:27" ht="16.5" thickBot="1">
      <c r="B83" s="91"/>
      <c r="C83" s="420" t="s">
        <v>223</v>
      </c>
      <c r="D83" s="449"/>
      <c r="E83" s="449"/>
      <c r="F83" s="449"/>
      <c r="G83" s="449"/>
      <c r="H83" s="449"/>
      <c r="I83" s="449"/>
      <c r="J83" s="449"/>
      <c r="K83" s="449"/>
      <c r="L83" s="449"/>
      <c r="M83" s="449"/>
      <c r="N83" s="449"/>
      <c r="O83" s="449"/>
      <c r="P83" s="449"/>
      <c r="Q83" s="449"/>
      <c r="R83" s="449"/>
      <c r="S83" s="449"/>
      <c r="T83" s="449"/>
      <c r="U83" s="449"/>
      <c r="V83" s="449"/>
      <c r="W83" s="449"/>
      <c r="X83" s="449"/>
      <c r="Y83" s="449"/>
      <c r="Z83" s="449"/>
      <c r="AA83" s="449"/>
    </row>
    <row r="84" spans="2:27" ht="20.25">
      <c r="B84" s="102">
        <v>1</v>
      </c>
      <c r="C84" s="922" t="s">
        <v>401</v>
      </c>
      <c r="D84" s="923" t="s">
        <v>311</v>
      </c>
      <c r="E84" s="497">
        <v>72</v>
      </c>
      <c r="F84" s="800">
        <f>E84/36</f>
        <v>2</v>
      </c>
      <c r="G84" s="444"/>
      <c r="H84" s="443"/>
      <c r="I84" s="443"/>
      <c r="J84" s="985"/>
      <c r="K84" s="898"/>
      <c r="L84" s="1069"/>
      <c r="M84" s="1070"/>
      <c r="N84" s="1070"/>
      <c r="O84" s="1070"/>
      <c r="P84" s="419"/>
      <c r="Q84" s="1069">
        <v>2</v>
      </c>
      <c r="R84" s="1070"/>
      <c r="S84" s="1070">
        <v>1</v>
      </c>
      <c r="T84" s="1070">
        <v>1</v>
      </c>
      <c r="U84" s="419" t="s">
        <v>49</v>
      </c>
      <c r="V84" s="629"/>
      <c r="W84" s="630"/>
      <c r="X84" s="630"/>
      <c r="Y84" s="630"/>
      <c r="Z84" s="631"/>
      <c r="AA84" s="561"/>
    </row>
    <row r="85" spans="2:27" ht="21" thickBot="1">
      <c r="B85" s="130">
        <v>2</v>
      </c>
      <c r="C85" s="924" t="s">
        <v>400</v>
      </c>
      <c r="D85" s="925" t="s">
        <v>311</v>
      </c>
      <c r="E85" s="780">
        <v>72</v>
      </c>
      <c r="F85" s="805">
        <f>E85/36</f>
        <v>2</v>
      </c>
      <c r="G85" s="447"/>
      <c r="H85" s="445"/>
      <c r="I85" s="586"/>
      <c r="J85" s="987"/>
      <c r="K85" s="990"/>
      <c r="L85" s="600"/>
      <c r="M85" s="586"/>
      <c r="N85" s="586"/>
      <c r="O85" s="586"/>
      <c r="P85" s="599"/>
      <c r="Q85" s="1071"/>
      <c r="R85" s="479"/>
      <c r="S85" s="479"/>
      <c r="T85" s="479"/>
      <c r="U85" s="759"/>
      <c r="V85" s="1071">
        <v>2</v>
      </c>
      <c r="W85" s="479"/>
      <c r="X85" s="479">
        <v>1</v>
      </c>
      <c r="Y85" s="479">
        <v>1</v>
      </c>
      <c r="Z85" s="759" t="s">
        <v>49</v>
      </c>
      <c r="AA85" s="447"/>
    </row>
    <row r="86" spans="2:27" ht="18.75" thickBot="1">
      <c r="B86" s="84"/>
      <c r="C86" s="435" t="s">
        <v>224</v>
      </c>
      <c r="D86" s="867"/>
      <c r="E86" s="778">
        <f>SUM(E84:E85)</f>
        <v>144</v>
      </c>
      <c r="F86" s="778">
        <f>SUM(F84:F85)</f>
        <v>4</v>
      </c>
      <c r="G86" s="449"/>
      <c r="H86" s="449"/>
      <c r="I86" s="598">
        <f>SUM(G84:I85)</f>
        <v>0</v>
      </c>
      <c r="J86" s="449"/>
      <c r="K86" s="449"/>
      <c r="L86" s="449"/>
      <c r="M86" s="449"/>
      <c r="N86" s="598">
        <f>SUM(L84:N85)</f>
        <v>0</v>
      </c>
      <c r="O86" s="598"/>
      <c r="P86" s="449"/>
      <c r="Q86" s="577"/>
      <c r="R86" s="577"/>
      <c r="S86" s="598">
        <f>SUM(Q84:S85)</f>
        <v>3</v>
      </c>
      <c r="T86" s="598"/>
      <c r="U86" s="598"/>
      <c r="V86" s="449"/>
      <c r="W86" s="449"/>
      <c r="X86" s="598">
        <f>SUM(V84:X85)</f>
        <v>3</v>
      </c>
      <c r="Y86" s="598"/>
      <c r="Z86" s="449"/>
      <c r="AA86" s="409"/>
    </row>
    <row r="87" spans="2:27" ht="20.25">
      <c r="B87" s="91">
        <v>1</v>
      </c>
      <c r="C87" s="450" t="s">
        <v>104</v>
      </c>
      <c r="D87" s="155" t="s">
        <v>47</v>
      </c>
      <c r="E87" s="868">
        <v>108</v>
      </c>
      <c r="F87" s="800">
        <f>E87/36</f>
        <v>3</v>
      </c>
      <c r="G87" s="824">
        <v>3</v>
      </c>
      <c r="H87" s="810"/>
      <c r="I87" s="591">
        <v>2</v>
      </c>
      <c r="J87" s="124">
        <v>2</v>
      </c>
      <c r="K87" s="969" t="s">
        <v>49</v>
      </c>
      <c r="L87" s="826"/>
      <c r="M87" s="825"/>
      <c r="N87" s="825"/>
      <c r="O87" s="825"/>
      <c r="P87" s="890"/>
      <c r="Q87" s="826"/>
      <c r="R87" s="825"/>
      <c r="S87" s="825"/>
      <c r="T87" s="825"/>
      <c r="U87" s="1000"/>
      <c r="V87" s="858"/>
      <c r="W87" s="573"/>
      <c r="X87" s="568"/>
      <c r="Y87" s="568"/>
      <c r="Z87" s="892"/>
      <c r="AA87" s="578"/>
    </row>
    <row r="88" spans="2:27" ht="20.25">
      <c r="B88" s="102">
        <v>2</v>
      </c>
      <c r="C88" s="125" t="s">
        <v>105</v>
      </c>
      <c r="D88" s="69" t="s">
        <v>47</v>
      </c>
      <c r="E88" s="481">
        <v>108</v>
      </c>
      <c r="F88" s="802">
        <f>E88/36</f>
        <v>3</v>
      </c>
      <c r="G88" s="504"/>
      <c r="H88" s="866"/>
      <c r="I88" s="500"/>
      <c r="J88" s="500"/>
      <c r="K88" s="866"/>
      <c r="L88" s="511"/>
      <c r="M88" s="348">
        <v>4</v>
      </c>
      <c r="N88" s="348"/>
      <c r="O88" s="348">
        <v>1</v>
      </c>
      <c r="P88" s="85" t="s">
        <v>49</v>
      </c>
      <c r="Q88" s="511"/>
      <c r="R88" s="512"/>
      <c r="S88" s="509"/>
      <c r="T88" s="500"/>
      <c r="U88" s="866"/>
      <c r="V88" s="511"/>
      <c r="W88" s="531"/>
      <c r="X88" s="506"/>
      <c r="Y88" s="503"/>
      <c r="Z88" s="893"/>
      <c r="AA88" s="522"/>
    </row>
    <row r="89" spans="2:27" ht="30">
      <c r="B89" s="91">
        <v>3</v>
      </c>
      <c r="C89" s="188" t="s">
        <v>112</v>
      </c>
      <c r="D89" s="187" t="s">
        <v>122</v>
      </c>
      <c r="E89" s="481">
        <v>108</v>
      </c>
      <c r="F89" s="802">
        <f>E89/36</f>
        <v>3</v>
      </c>
      <c r="G89" s="504"/>
      <c r="H89" s="837"/>
      <c r="I89" s="509"/>
      <c r="J89" s="500"/>
      <c r="K89" s="866"/>
      <c r="L89" s="511"/>
      <c r="M89" s="509"/>
      <c r="N89" s="509"/>
      <c r="O89" s="509"/>
      <c r="P89" s="509"/>
      <c r="Q89" s="613">
        <v>3</v>
      </c>
      <c r="R89" s="348"/>
      <c r="S89" s="348">
        <v>2</v>
      </c>
      <c r="T89" s="348">
        <v>2</v>
      </c>
      <c r="U89" s="755" t="s">
        <v>49</v>
      </c>
      <c r="V89" s="511"/>
      <c r="W89" s="506"/>
      <c r="X89" s="506"/>
      <c r="Y89" s="506"/>
      <c r="Z89" s="755"/>
      <c r="AA89" s="522"/>
    </row>
    <row r="90" spans="2:27" ht="17.25" customHeight="1" thickBot="1">
      <c r="B90" s="91">
        <v>4</v>
      </c>
      <c r="C90" s="138" t="s">
        <v>113</v>
      </c>
      <c r="D90" s="133" t="s">
        <v>47</v>
      </c>
      <c r="E90" s="823">
        <v>108</v>
      </c>
      <c r="F90" s="805">
        <f>E90/36</f>
        <v>3</v>
      </c>
      <c r="G90" s="859"/>
      <c r="H90" s="860"/>
      <c r="I90" s="861"/>
      <c r="J90" s="861"/>
      <c r="K90" s="860"/>
      <c r="L90" s="862"/>
      <c r="M90" s="861"/>
      <c r="N90" s="861"/>
      <c r="O90" s="861"/>
      <c r="P90" s="861"/>
      <c r="Q90" s="862"/>
      <c r="R90" s="861"/>
      <c r="S90" s="861"/>
      <c r="T90" s="861"/>
      <c r="U90" s="860"/>
      <c r="V90" s="863">
        <v>3</v>
      </c>
      <c r="W90" s="330"/>
      <c r="X90" s="330">
        <v>2</v>
      </c>
      <c r="Y90" s="330">
        <v>2</v>
      </c>
      <c r="Z90" s="897" t="s">
        <v>49</v>
      </c>
      <c r="AA90" s="544"/>
    </row>
    <row r="91" spans="2:27" ht="18.75" customHeight="1">
      <c r="B91" s="106"/>
      <c r="C91" s="562"/>
      <c r="D91" s="563"/>
      <c r="E91" s="242">
        <f>SUM(E87:E90)</f>
        <v>432</v>
      </c>
      <c r="F91" s="242">
        <f>SUM(F87:F90)</f>
        <v>12</v>
      </c>
      <c r="G91" s="555"/>
      <c r="H91" s="556"/>
      <c r="I91" s="416"/>
      <c r="J91" s="417"/>
      <c r="K91" s="417"/>
      <c r="L91" s="596"/>
      <c r="M91" s="596"/>
      <c r="N91" s="416"/>
      <c r="O91" s="416"/>
      <c r="P91" s="417"/>
      <c r="Q91" s="596"/>
      <c r="R91" s="596"/>
      <c r="S91" s="416"/>
      <c r="T91" s="416"/>
      <c r="U91" s="416"/>
      <c r="V91" s="597"/>
      <c r="W91" s="597"/>
      <c r="X91" s="416"/>
      <c r="Y91" s="416"/>
      <c r="Z91" s="558"/>
      <c r="AA91" s="564"/>
    </row>
    <row r="92" spans="2:27" ht="21.75" customHeight="1">
      <c r="B92" s="102"/>
      <c r="C92" s="1202" t="s">
        <v>306</v>
      </c>
      <c r="D92" s="1203"/>
      <c r="E92" s="1203"/>
      <c r="F92" s="1203"/>
      <c r="G92" s="1203"/>
      <c r="H92" s="1203"/>
      <c r="I92" s="1203"/>
      <c r="J92" s="1203"/>
      <c r="K92" s="1203"/>
      <c r="L92" s="1203"/>
      <c r="M92" s="1203"/>
      <c r="N92" s="1203"/>
      <c r="O92" s="1203"/>
      <c r="P92" s="1203"/>
      <c r="Q92" s="1203"/>
      <c r="R92" s="1203"/>
      <c r="S92" s="1203"/>
      <c r="T92" s="1203"/>
      <c r="U92" s="1203"/>
      <c r="V92" s="1203"/>
      <c r="W92" s="1203"/>
      <c r="X92" s="1203"/>
      <c r="Y92" s="1203"/>
      <c r="Z92" s="1203"/>
      <c r="AA92" s="1203"/>
    </row>
    <row r="93" spans="2:27" ht="21.75" customHeight="1" thickBot="1">
      <c r="B93" s="422"/>
      <c r="C93" s="423" t="s">
        <v>223</v>
      </c>
      <c r="D93" s="449"/>
      <c r="E93" s="449"/>
      <c r="F93" s="449"/>
      <c r="G93" s="449"/>
      <c r="H93" s="449"/>
      <c r="I93" s="449"/>
      <c r="J93" s="449"/>
      <c r="K93" s="449"/>
      <c r="L93" s="449"/>
      <c r="M93" s="449"/>
      <c r="N93" s="449"/>
      <c r="O93" s="449"/>
      <c r="P93" s="449"/>
      <c r="Q93" s="449"/>
      <c r="R93" s="449"/>
      <c r="S93" s="449"/>
      <c r="T93" s="449"/>
      <c r="U93" s="449"/>
      <c r="V93" s="449"/>
      <c r="W93" s="449"/>
      <c r="X93" s="449"/>
      <c r="Y93" s="449"/>
      <c r="Z93" s="449"/>
      <c r="AA93" s="449"/>
    </row>
    <row r="94" spans="2:27" ht="15" customHeight="1">
      <c r="B94" s="102">
        <v>1</v>
      </c>
      <c r="C94" s="922" t="s">
        <v>401</v>
      </c>
      <c r="D94" s="923" t="s">
        <v>311</v>
      </c>
      <c r="E94" s="497">
        <v>72</v>
      </c>
      <c r="F94" s="800">
        <f>E94/36</f>
        <v>2</v>
      </c>
      <c r="G94" s="444"/>
      <c r="H94" s="443"/>
      <c r="I94" s="443"/>
      <c r="J94" s="985"/>
      <c r="K94" s="898"/>
      <c r="L94" s="1069">
        <v>2</v>
      </c>
      <c r="M94" s="1070"/>
      <c r="N94" s="1070">
        <v>1</v>
      </c>
      <c r="O94" s="1070">
        <v>1</v>
      </c>
      <c r="P94" s="419" t="s">
        <v>49</v>
      </c>
      <c r="Q94" s="444"/>
      <c r="R94" s="443"/>
      <c r="S94" s="443"/>
      <c r="T94" s="443"/>
      <c r="U94" s="561"/>
      <c r="V94" s="444"/>
      <c r="W94" s="443"/>
      <c r="X94" s="443"/>
      <c r="Y94" s="443"/>
      <c r="Z94" s="898"/>
      <c r="AA94" s="561"/>
    </row>
    <row r="95" spans="2:27" ht="21.75" customHeight="1" thickBot="1">
      <c r="B95" s="130">
        <v>2</v>
      </c>
      <c r="C95" s="924" t="s">
        <v>400</v>
      </c>
      <c r="D95" s="925" t="s">
        <v>311</v>
      </c>
      <c r="E95" s="780">
        <v>72</v>
      </c>
      <c r="F95" s="805">
        <f>E95/36</f>
        <v>2</v>
      </c>
      <c r="G95" s="447"/>
      <c r="H95" s="445"/>
      <c r="I95" s="586"/>
      <c r="J95" s="988"/>
      <c r="K95" s="990"/>
      <c r="L95" s="600"/>
      <c r="M95" s="586"/>
      <c r="N95" s="586"/>
      <c r="O95" s="586"/>
      <c r="P95" s="599"/>
      <c r="Q95" s="1071"/>
      <c r="R95" s="479"/>
      <c r="S95" s="479"/>
      <c r="T95" s="479"/>
      <c r="U95" s="759"/>
      <c r="V95" s="635">
        <v>2</v>
      </c>
      <c r="W95" s="634"/>
      <c r="X95" s="634">
        <v>1</v>
      </c>
      <c r="Y95" s="445"/>
      <c r="Z95" s="759" t="s">
        <v>49</v>
      </c>
      <c r="AA95" s="447"/>
    </row>
    <row r="96" spans="2:27" ht="21.75" customHeight="1" thickBot="1">
      <c r="B96" s="434"/>
      <c r="C96" s="435" t="s">
        <v>224</v>
      </c>
      <c r="D96" s="545"/>
      <c r="E96" s="242">
        <f>SUM(E92:E95)</f>
        <v>144</v>
      </c>
      <c r="F96" s="242">
        <f>SUM(F92:F95)</f>
        <v>4</v>
      </c>
      <c r="G96" s="565"/>
      <c r="H96" s="565"/>
      <c r="I96" s="565"/>
      <c r="J96" s="565"/>
      <c r="K96" s="565"/>
      <c r="L96" s="565"/>
      <c r="M96" s="565"/>
      <c r="N96" s="565"/>
      <c r="O96" s="565"/>
      <c r="P96" s="565"/>
      <c r="Q96" s="565"/>
      <c r="R96" s="565"/>
      <c r="S96" s="565"/>
      <c r="T96" s="565"/>
      <c r="U96" s="565"/>
      <c r="V96" s="565"/>
      <c r="W96" s="565"/>
      <c r="X96" s="565"/>
      <c r="Y96" s="565"/>
      <c r="Z96" s="565"/>
      <c r="AA96" s="587"/>
    </row>
    <row r="97" spans="2:27" ht="19.5" customHeight="1">
      <c r="B97" s="436">
        <v>1</v>
      </c>
      <c r="C97" s="437" t="s">
        <v>105</v>
      </c>
      <c r="D97" s="155" t="s">
        <v>47</v>
      </c>
      <c r="E97" s="829">
        <v>108</v>
      </c>
      <c r="F97" s="830">
        <f>E97/36</f>
        <v>3</v>
      </c>
      <c r="G97" s="566"/>
      <c r="H97" s="567"/>
      <c r="I97" s="825"/>
      <c r="J97" s="552"/>
      <c r="K97" s="984"/>
      <c r="L97" s="826"/>
      <c r="M97" s="591">
        <v>4</v>
      </c>
      <c r="N97" s="591"/>
      <c r="O97" s="83">
        <v>1</v>
      </c>
      <c r="P97" s="273" t="s">
        <v>49</v>
      </c>
      <c r="Q97" s="569"/>
      <c r="R97" s="568"/>
      <c r="S97" s="568"/>
      <c r="T97" s="568"/>
      <c r="U97" s="567"/>
      <c r="V97" s="566"/>
      <c r="W97" s="567"/>
      <c r="X97" s="568"/>
      <c r="Y97" s="568"/>
      <c r="Z97" s="892"/>
      <c r="AA97" s="578"/>
    </row>
    <row r="98" spans="2:27" ht="34.5" customHeight="1">
      <c r="B98" s="199">
        <v>2</v>
      </c>
      <c r="C98" s="74" t="s">
        <v>112</v>
      </c>
      <c r="D98" s="69" t="s">
        <v>122</v>
      </c>
      <c r="E98" s="831">
        <v>108</v>
      </c>
      <c r="F98" s="832">
        <f>E98/36</f>
        <v>3</v>
      </c>
      <c r="G98" s="520"/>
      <c r="H98" s="525"/>
      <c r="I98" s="500"/>
      <c r="J98" s="501"/>
      <c r="K98" s="978"/>
      <c r="L98" s="511"/>
      <c r="M98" s="509"/>
      <c r="N98" s="509"/>
      <c r="O98" s="529"/>
      <c r="P98" s="507"/>
      <c r="Q98" s="613">
        <v>3</v>
      </c>
      <c r="R98" s="348"/>
      <c r="S98" s="348">
        <v>2</v>
      </c>
      <c r="T98" s="91">
        <v>2</v>
      </c>
      <c r="U98" s="895" t="s">
        <v>49</v>
      </c>
      <c r="V98" s="505"/>
      <c r="W98" s="531"/>
      <c r="X98" s="506"/>
      <c r="Y98" s="503"/>
      <c r="Z98" s="895"/>
      <c r="AA98" s="522"/>
    </row>
    <row r="99" spans="2:27" ht="31.5" customHeight="1" thickBot="1">
      <c r="B99" s="26">
        <v>3</v>
      </c>
      <c r="C99" s="394" t="s">
        <v>237</v>
      </c>
      <c r="D99" s="133" t="s">
        <v>47</v>
      </c>
      <c r="E99" s="833">
        <v>216</v>
      </c>
      <c r="F99" s="834">
        <f>E99/36</f>
        <v>6</v>
      </c>
      <c r="G99" s="72"/>
      <c r="H99" s="433"/>
      <c r="I99" s="827">
        <v>2</v>
      </c>
      <c r="J99" s="105">
        <v>1</v>
      </c>
      <c r="K99" s="968"/>
      <c r="L99" s="828"/>
      <c r="M99" s="827"/>
      <c r="N99" s="827">
        <v>2</v>
      </c>
      <c r="O99" s="102">
        <v>1</v>
      </c>
      <c r="P99" s="601" t="s">
        <v>49</v>
      </c>
      <c r="Q99" s="828"/>
      <c r="R99" s="827"/>
      <c r="S99" s="827">
        <v>3</v>
      </c>
      <c r="T99" s="102">
        <v>1</v>
      </c>
      <c r="U99" s="433"/>
      <c r="V99" s="104"/>
      <c r="W99" s="102"/>
      <c r="X99" s="827">
        <v>3</v>
      </c>
      <c r="Y99" s="102">
        <v>1</v>
      </c>
      <c r="Z99" s="897" t="s">
        <v>49</v>
      </c>
      <c r="AA99" s="523"/>
    </row>
    <row r="100" spans="2:27" ht="18.75" customHeight="1">
      <c r="B100" s="84"/>
      <c r="C100" s="570"/>
      <c r="D100" s="554"/>
      <c r="E100" s="242">
        <f>SUM(E97:E99)</f>
        <v>432</v>
      </c>
      <c r="F100" s="242">
        <f>SUM(F97:F99)</f>
        <v>12</v>
      </c>
      <c r="G100" s="555"/>
      <c r="H100" s="556"/>
      <c r="I100" s="556"/>
      <c r="J100" s="558"/>
      <c r="K100" s="558"/>
      <c r="L100" s="556"/>
      <c r="M100" s="556"/>
      <c r="N100" s="556"/>
      <c r="O100" s="556"/>
      <c r="P100" s="558"/>
      <c r="Q100" s="556"/>
      <c r="R100" s="556"/>
      <c r="S100" s="556"/>
      <c r="T100" s="556"/>
      <c r="U100" s="556"/>
      <c r="V100" s="559"/>
      <c r="W100" s="559"/>
      <c r="X100" s="559"/>
      <c r="Y100" s="559"/>
      <c r="Z100" s="558"/>
      <c r="AA100" s="564"/>
    </row>
    <row r="101" spans="2:27" ht="17.25" customHeight="1">
      <c r="B101" s="106"/>
      <c r="C101" s="1213" t="s">
        <v>238</v>
      </c>
      <c r="D101" s="1214"/>
      <c r="E101" s="1214"/>
      <c r="F101" s="1214"/>
      <c r="G101" s="1214"/>
      <c r="H101" s="1214"/>
      <c r="I101" s="1214"/>
      <c r="J101" s="1214"/>
      <c r="K101" s="1214"/>
      <c r="L101" s="1214"/>
      <c r="M101" s="1214"/>
      <c r="N101" s="1214"/>
      <c r="O101" s="1214"/>
      <c r="P101" s="1214"/>
      <c r="Q101" s="1214"/>
      <c r="R101" s="1214"/>
      <c r="S101" s="1214"/>
      <c r="T101" s="1214"/>
      <c r="U101" s="1214"/>
      <c r="V101" s="1214"/>
      <c r="W101" s="1214"/>
      <c r="X101" s="1214"/>
      <c r="Y101" s="1214"/>
      <c r="Z101" s="1214"/>
      <c r="AA101" s="1215"/>
    </row>
    <row r="102" spans="2:27" ht="17.25" customHeight="1" thickBot="1">
      <c r="B102" s="107"/>
      <c r="C102" s="423" t="s">
        <v>223</v>
      </c>
      <c r="D102" s="638"/>
      <c r="E102" s="638"/>
      <c r="F102" s="638"/>
      <c r="G102" s="638"/>
      <c r="H102" s="638"/>
      <c r="I102" s="638"/>
      <c r="J102" s="638"/>
      <c r="K102" s="638"/>
      <c r="L102" s="638"/>
      <c r="M102" s="638"/>
      <c r="N102" s="638"/>
      <c r="O102" s="638"/>
      <c r="P102" s="638"/>
      <c r="Q102" s="638"/>
      <c r="R102" s="638"/>
      <c r="S102" s="638"/>
      <c r="T102" s="638"/>
      <c r="U102" s="638"/>
      <c r="V102" s="638"/>
      <c r="W102" s="638"/>
      <c r="X102" s="638"/>
      <c r="Y102" s="638"/>
      <c r="Z102" s="638"/>
      <c r="AA102" s="638"/>
    </row>
    <row r="103" spans="2:27" ht="21" customHeight="1">
      <c r="B103" s="83">
        <v>1</v>
      </c>
      <c r="C103" s="922" t="s">
        <v>401</v>
      </c>
      <c r="D103" s="923" t="s">
        <v>311</v>
      </c>
      <c r="E103" s="497">
        <v>72</v>
      </c>
      <c r="F103" s="800">
        <f>E103/36</f>
        <v>2</v>
      </c>
      <c r="G103" s="629"/>
      <c r="H103" s="630"/>
      <c r="I103" s="630"/>
      <c r="J103" s="973"/>
      <c r="K103" s="631"/>
      <c r="L103" s="1069"/>
      <c r="M103" s="1070"/>
      <c r="N103" s="1070"/>
      <c r="O103" s="1070"/>
      <c r="P103" s="419"/>
      <c r="Q103" s="1069">
        <v>2</v>
      </c>
      <c r="R103" s="1070"/>
      <c r="S103" s="1070">
        <v>1</v>
      </c>
      <c r="T103" s="1070">
        <v>1</v>
      </c>
      <c r="U103" s="419" t="s">
        <v>49</v>
      </c>
      <c r="V103" s="629"/>
      <c r="W103" s="630"/>
      <c r="X103" s="630"/>
      <c r="Y103" s="630"/>
      <c r="Z103" s="631"/>
      <c r="AA103" s="632"/>
    </row>
    <row r="104" spans="2:27" ht="20.25" customHeight="1" thickBot="1">
      <c r="B104" s="102">
        <v>2</v>
      </c>
      <c r="C104" s="924" t="s">
        <v>400</v>
      </c>
      <c r="D104" s="925" t="s">
        <v>311</v>
      </c>
      <c r="E104" s="780">
        <v>72</v>
      </c>
      <c r="F104" s="805">
        <f>E104/36</f>
        <v>2</v>
      </c>
      <c r="G104" s="633"/>
      <c r="H104" s="634"/>
      <c r="I104" s="479"/>
      <c r="J104" s="989"/>
      <c r="K104" s="991"/>
      <c r="L104" s="600"/>
      <c r="M104" s="586"/>
      <c r="N104" s="586"/>
      <c r="O104" s="586"/>
      <c r="P104" s="599"/>
      <c r="Q104" s="1071"/>
      <c r="R104" s="479"/>
      <c r="S104" s="479"/>
      <c r="T104" s="479"/>
      <c r="U104" s="759"/>
      <c r="V104" s="1071">
        <v>2</v>
      </c>
      <c r="W104" s="479"/>
      <c r="X104" s="479">
        <v>1</v>
      </c>
      <c r="Y104" s="479">
        <v>1</v>
      </c>
      <c r="Z104" s="759" t="s">
        <v>49</v>
      </c>
      <c r="AA104" s="633"/>
    </row>
    <row r="105" spans="2:27" ht="17.25" customHeight="1" thickBot="1">
      <c r="B105" s="107"/>
      <c r="C105" s="435" t="s">
        <v>224</v>
      </c>
      <c r="D105" s="636"/>
      <c r="E105" s="440">
        <f>SUM(E103:E104)</f>
        <v>144</v>
      </c>
      <c r="F105" s="440">
        <f>SUM(F103:F104)</f>
        <v>4</v>
      </c>
      <c r="G105" s="638"/>
      <c r="H105" s="638"/>
      <c r="I105" s="638"/>
      <c r="J105" s="638"/>
      <c r="K105" s="638"/>
      <c r="L105" s="638"/>
      <c r="M105" s="638"/>
      <c r="N105" s="638"/>
      <c r="O105" s="638"/>
      <c r="P105" s="638"/>
      <c r="Q105" s="638"/>
      <c r="R105" s="638"/>
      <c r="S105" s="638"/>
      <c r="T105" s="638"/>
      <c r="U105" s="638"/>
      <c r="V105" s="637"/>
      <c r="W105" s="135"/>
      <c r="X105" s="135"/>
      <c r="Y105" s="135"/>
      <c r="Z105" s="136"/>
      <c r="AA105" s="639"/>
    </row>
    <row r="106" spans="2:27" ht="22.5" customHeight="1">
      <c r="B106" s="438">
        <v>1</v>
      </c>
      <c r="C106" s="395" t="s">
        <v>104</v>
      </c>
      <c r="D106" s="155" t="s">
        <v>47</v>
      </c>
      <c r="E106" s="809">
        <v>108</v>
      </c>
      <c r="F106" s="800">
        <f>E106/36</f>
        <v>3</v>
      </c>
      <c r="G106" s="824">
        <v>3</v>
      </c>
      <c r="H106" s="810"/>
      <c r="I106" s="591">
        <v>2</v>
      </c>
      <c r="J106" s="124">
        <v>2</v>
      </c>
      <c r="K106" s="969" t="s">
        <v>49</v>
      </c>
      <c r="L106" s="826"/>
      <c r="M106" s="825"/>
      <c r="N106" s="825"/>
      <c r="O106" s="825"/>
      <c r="P106" s="552"/>
      <c r="Q106" s="826"/>
      <c r="R106" s="825"/>
      <c r="S106" s="825"/>
      <c r="T106" s="825"/>
      <c r="U106" s="1000"/>
      <c r="V106" s="572"/>
      <c r="W106" s="573"/>
      <c r="X106" s="568"/>
      <c r="Y106" s="568"/>
      <c r="Z106" s="552"/>
      <c r="AA106" s="574"/>
    </row>
    <row r="107" spans="2:27" ht="21" customHeight="1">
      <c r="B107" s="304">
        <v>2</v>
      </c>
      <c r="C107" s="113" t="s">
        <v>105</v>
      </c>
      <c r="D107" s="69" t="s">
        <v>47</v>
      </c>
      <c r="E107" s="481">
        <v>108</v>
      </c>
      <c r="F107" s="802">
        <f>E107/36</f>
        <v>3</v>
      </c>
      <c r="G107" s="797"/>
      <c r="H107" s="806"/>
      <c r="I107" s="482"/>
      <c r="J107" s="85"/>
      <c r="K107" s="967"/>
      <c r="L107" s="613"/>
      <c r="M107" s="348">
        <v>4</v>
      </c>
      <c r="N107" s="348"/>
      <c r="O107" s="348">
        <v>1</v>
      </c>
      <c r="P107" s="93" t="s">
        <v>49</v>
      </c>
      <c r="Q107" s="511"/>
      <c r="R107" s="512"/>
      <c r="S107" s="509"/>
      <c r="T107" s="500"/>
      <c r="U107" s="866"/>
      <c r="V107" s="505"/>
      <c r="W107" s="529"/>
      <c r="X107" s="529"/>
      <c r="Y107" s="529"/>
      <c r="Z107" s="507"/>
      <c r="AA107" s="575"/>
    </row>
    <row r="108" spans="2:27" ht="30.75" customHeight="1">
      <c r="B108" s="305">
        <v>3</v>
      </c>
      <c r="C108" s="394" t="s">
        <v>112</v>
      </c>
      <c r="D108" s="193" t="s">
        <v>122</v>
      </c>
      <c r="E108" s="835">
        <v>108</v>
      </c>
      <c r="F108" s="802">
        <f>E108/36</f>
        <v>3</v>
      </c>
      <c r="G108" s="836"/>
      <c r="H108" s="837"/>
      <c r="I108" s="509"/>
      <c r="J108" s="501"/>
      <c r="K108" s="978"/>
      <c r="L108" s="511"/>
      <c r="M108" s="509"/>
      <c r="N108" s="509"/>
      <c r="O108" s="509"/>
      <c r="P108" s="507"/>
      <c r="Q108" s="613">
        <v>3</v>
      </c>
      <c r="R108" s="348"/>
      <c r="S108" s="348">
        <v>2</v>
      </c>
      <c r="T108" s="348">
        <v>2</v>
      </c>
      <c r="U108" s="93" t="s">
        <v>49</v>
      </c>
      <c r="V108" s="95"/>
      <c r="W108" s="91"/>
      <c r="X108" s="91"/>
      <c r="Y108" s="91"/>
      <c r="Z108" s="93"/>
      <c r="AA108" s="575"/>
    </row>
    <row r="109" spans="2:27" ht="20.25" customHeight="1" thickBot="1">
      <c r="B109" s="304">
        <v>4</v>
      </c>
      <c r="C109" s="618" t="s">
        <v>113</v>
      </c>
      <c r="D109" s="133" t="s">
        <v>47</v>
      </c>
      <c r="E109" s="823">
        <v>108</v>
      </c>
      <c r="F109" s="805">
        <f>E109/36</f>
        <v>3</v>
      </c>
      <c r="G109" s="537"/>
      <c r="H109" s="538"/>
      <c r="I109" s="539"/>
      <c r="J109" s="540"/>
      <c r="K109" s="980"/>
      <c r="L109" s="541"/>
      <c r="M109" s="539"/>
      <c r="N109" s="539"/>
      <c r="O109" s="539"/>
      <c r="P109" s="540"/>
      <c r="Q109" s="131"/>
      <c r="R109" s="130"/>
      <c r="S109" s="130"/>
      <c r="T109" s="130"/>
      <c r="U109" s="621"/>
      <c r="V109" s="863">
        <v>3</v>
      </c>
      <c r="W109" s="870"/>
      <c r="X109" s="870">
        <v>2</v>
      </c>
      <c r="Y109" s="330">
        <v>1</v>
      </c>
      <c r="Z109" s="328" t="s">
        <v>49</v>
      </c>
      <c r="AA109" s="576"/>
    </row>
    <row r="110" spans="2:27" ht="17.25" customHeight="1">
      <c r="B110" s="84"/>
      <c r="C110" s="570"/>
      <c r="D110" s="554"/>
      <c r="E110" s="242">
        <f>SUM(E106:E109)</f>
        <v>432</v>
      </c>
      <c r="F110" s="242">
        <f>SUM(F106:F109)</f>
        <v>12</v>
      </c>
      <c r="G110" s="555"/>
      <c r="H110" s="556"/>
      <c r="I110" s="556"/>
      <c r="J110" s="558"/>
      <c r="K110" s="558"/>
      <c r="L110" s="556"/>
      <c r="M110" s="556"/>
      <c r="N110" s="556"/>
      <c r="O110" s="556"/>
      <c r="P110" s="558"/>
      <c r="Q110" s="556"/>
      <c r="R110" s="556"/>
      <c r="S110" s="556"/>
      <c r="T110" s="556"/>
      <c r="U110" s="556"/>
      <c r="V110" s="559"/>
      <c r="W110" s="559"/>
      <c r="X110" s="559"/>
      <c r="Y110" s="559"/>
      <c r="Z110" s="558"/>
      <c r="AA110" s="564"/>
    </row>
    <row r="111" spans="2:27" ht="17.25" customHeight="1">
      <c r="B111" s="106"/>
      <c r="C111" s="1216" t="s">
        <v>335</v>
      </c>
      <c r="D111" s="1217"/>
      <c r="E111" s="1217"/>
      <c r="F111" s="1217"/>
      <c r="G111" s="1217"/>
      <c r="H111" s="1217"/>
      <c r="I111" s="1217"/>
      <c r="J111" s="1217"/>
      <c r="K111" s="1217"/>
      <c r="L111" s="1217"/>
      <c r="M111" s="1217"/>
      <c r="N111" s="1217"/>
      <c r="O111" s="1217"/>
      <c r="P111" s="1217"/>
      <c r="Q111" s="1217"/>
      <c r="R111" s="1217"/>
      <c r="S111" s="1217"/>
      <c r="T111" s="1217"/>
      <c r="U111" s="1217"/>
      <c r="V111" s="1217"/>
      <c r="W111" s="1217"/>
      <c r="X111" s="1217"/>
      <c r="Y111" s="1217"/>
      <c r="Z111" s="1217"/>
      <c r="AA111" s="1218"/>
    </row>
    <row r="112" spans="2:27" ht="17.25" customHeight="1" thickBot="1">
      <c r="B112" s="215"/>
      <c r="C112" s="423" t="s">
        <v>223</v>
      </c>
      <c r="D112" s="627"/>
      <c r="E112" s="627"/>
      <c r="F112" s="627"/>
      <c r="G112" s="627"/>
      <c r="H112" s="627"/>
      <c r="I112" s="627"/>
      <c r="J112" s="627"/>
      <c r="K112" s="627"/>
      <c r="L112" s="627"/>
      <c r="M112" s="627"/>
      <c r="N112" s="627"/>
      <c r="O112" s="627"/>
      <c r="P112" s="627"/>
      <c r="Q112" s="627"/>
      <c r="R112" s="627"/>
      <c r="S112" s="627"/>
      <c r="T112" s="627"/>
      <c r="U112" s="627"/>
      <c r="V112" s="627"/>
      <c r="W112" s="627"/>
      <c r="X112" s="627"/>
      <c r="Y112" s="627"/>
      <c r="Z112" s="627"/>
      <c r="AA112" s="628"/>
    </row>
    <row r="113" spans="2:27" ht="17.25" customHeight="1">
      <c r="B113" s="438">
        <v>1</v>
      </c>
      <c r="C113" s="922" t="s">
        <v>401</v>
      </c>
      <c r="D113" s="923" t="s">
        <v>311</v>
      </c>
      <c r="E113" s="497">
        <v>72</v>
      </c>
      <c r="F113" s="800">
        <f>E113/36</f>
        <v>2</v>
      </c>
      <c r="G113" s="629"/>
      <c r="H113" s="630"/>
      <c r="I113" s="630"/>
      <c r="J113" s="973"/>
      <c r="K113" s="631"/>
      <c r="L113" s="1069"/>
      <c r="M113" s="1070"/>
      <c r="N113" s="1070"/>
      <c r="O113" s="1070"/>
      <c r="P113" s="419"/>
      <c r="Q113" s="1069">
        <v>2</v>
      </c>
      <c r="R113" s="1070"/>
      <c r="S113" s="1070">
        <v>1</v>
      </c>
      <c r="T113" s="1070">
        <v>1</v>
      </c>
      <c r="U113" s="419" t="s">
        <v>49</v>
      </c>
      <c r="V113" s="629"/>
      <c r="W113" s="630"/>
      <c r="X113" s="630"/>
      <c r="Y113" s="630"/>
      <c r="Z113" s="631"/>
      <c r="AA113" s="632"/>
    </row>
    <row r="114" spans="2:27" ht="17.25" customHeight="1" thickBot="1">
      <c r="B114" s="441">
        <v>2</v>
      </c>
      <c r="C114" s="924" t="s">
        <v>400</v>
      </c>
      <c r="D114" s="925" t="s">
        <v>311</v>
      </c>
      <c r="E114" s="780">
        <v>72</v>
      </c>
      <c r="F114" s="805">
        <f>E114/36</f>
        <v>2</v>
      </c>
      <c r="G114" s="1071">
        <v>2</v>
      </c>
      <c r="H114" s="479"/>
      <c r="I114" s="479">
        <v>1</v>
      </c>
      <c r="J114" s="479">
        <v>1</v>
      </c>
      <c r="K114" s="759" t="s">
        <v>49</v>
      </c>
      <c r="L114" s="600"/>
      <c r="M114" s="586"/>
      <c r="N114" s="586"/>
      <c r="O114" s="586"/>
      <c r="P114" s="599"/>
      <c r="Q114" s="1071"/>
      <c r="R114" s="479"/>
      <c r="S114" s="479"/>
      <c r="T114" s="479"/>
      <c r="U114" s="759"/>
      <c r="V114" s="635"/>
      <c r="W114" s="634"/>
      <c r="X114" s="634"/>
      <c r="Y114" s="634"/>
      <c r="Z114" s="288"/>
      <c r="AA114" s="635"/>
    </row>
    <row r="115" spans="2:27" ht="17.25" customHeight="1" thickBot="1">
      <c r="B115" s="442"/>
      <c r="C115" s="435" t="s">
        <v>224</v>
      </c>
      <c r="D115" s="636"/>
      <c r="E115" s="440">
        <f>SUM(E113:E114)</f>
        <v>144</v>
      </c>
      <c r="F115" s="440"/>
      <c r="G115" s="627"/>
      <c r="H115" s="627"/>
      <c r="I115" s="627"/>
      <c r="J115" s="627"/>
      <c r="K115" s="627"/>
      <c r="L115" s="627"/>
      <c r="M115" s="627"/>
      <c r="N115" s="627"/>
      <c r="O115" s="627"/>
      <c r="P115" s="627"/>
      <c r="Q115" s="637"/>
      <c r="R115" s="135"/>
      <c r="S115" s="135"/>
      <c r="T115" s="135"/>
      <c r="U115" s="135"/>
      <c r="V115" s="627"/>
      <c r="W115" s="627"/>
      <c r="X115" s="627"/>
      <c r="Y115" s="627"/>
      <c r="Z115" s="627"/>
      <c r="AA115" s="627"/>
    </row>
    <row r="116" spans="2:27" ht="17.25" customHeight="1">
      <c r="B116" s="438">
        <v>1</v>
      </c>
      <c r="C116" s="622" t="s">
        <v>173</v>
      </c>
      <c r="D116" s="623" t="s">
        <v>47</v>
      </c>
      <c r="E116" s="809">
        <v>324</v>
      </c>
      <c r="F116" s="800">
        <f>E116/36</f>
        <v>9</v>
      </c>
      <c r="G116" s="809">
        <v>2</v>
      </c>
      <c r="H116" s="810">
        <v>2</v>
      </c>
      <c r="I116" s="591"/>
      <c r="J116" s="419">
        <v>1</v>
      </c>
      <c r="K116" s="969"/>
      <c r="L116" s="811">
        <v>2</v>
      </c>
      <c r="M116" s="591">
        <v>2</v>
      </c>
      <c r="N116" s="83"/>
      <c r="O116" s="83">
        <v>2</v>
      </c>
      <c r="P116" s="273" t="s">
        <v>49</v>
      </c>
      <c r="Q116" s="811"/>
      <c r="R116" s="591">
        <v>2</v>
      </c>
      <c r="S116" s="591"/>
      <c r="T116" s="83">
        <v>1</v>
      </c>
      <c r="U116" s="439"/>
      <c r="V116" s="82"/>
      <c r="W116" s="591">
        <v>2</v>
      </c>
      <c r="X116" s="83"/>
      <c r="Y116" s="83">
        <v>1</v>
      </c>
      <c r="Z116" s="273" t="s">
        <v>49</v>
      </c>
      <c r="AA116" s="574"/>
    </row>
    <row r="117" spans="2:27" ht="36" customHeight="1" thickBot="1">
      <c r="B117" s="304">
        <v>2</v>
      </c>
      <c r="C117" s="624" t="s">
        <v>112</v>
      </c>
      <c r="D117" s="133" t="s">
        <v>122</v>
      </c>
      <c r="E117" s="823">
        <v>108</v>
      </c>
      <c r="F117" s="805">
        <f>E117/36</f>
        <v>3</v>
      </c>
      <c r="G117" s="807"/>
      <c r="H117" s="838"/>
      <c r="I117" s="839"/>
      <c r="J117" s="288"/>
      <c r="K117" s="970"/>
      <c r="L117" s="812"/>
      <c r="M117" s="813"/>
      <c r="N117" s="130"/>
      <c r="O117" s="130"/>
      <c r="P117" s="129"/>
      <c r="Q117" s="812">
        <v>3</v>
      </c>
      <c r="R117" s="840"/>
      <c r="S117" s="813">
        <v>2</v>
      </c>
      <c r="T117" s="130">
        <v>1</v>
      </c>
      <c r="U117" s="328" t="s">
        <v>49</v>
      </c>
      <c r="V117" s="541"/>
      <c r="W117" s="539"/>
      <c r="X117" s="539"/>
      <c r="Y117" s="539"/>
      <c r="Z117" s="328"/>
      <c r="AA117" s="576"/>
    </row>
    <row r="118" spans="2:27" ht="21" customHeight="1">
      <c r="B118" s="781"/>
      <c r="C118" s="782"/>
      <c r="D118" s="554"/>
      <c r="E118" s="242">
        <f>SUM(E116:E117)</f>
        <v>432</v>
      </c>
      <c r="F118" s="242">
        <f>E118/36</f>
        <v>12</v>
      </c>
      <c r="G118" s="547"/>
      <c r="H118" s="548"/>
      <c r="I118" s="548"/>
      <c r="J118" s="549"/>
      <c r="K118" s="549"/>
      <c r="L118" s="783"/>
      <c r="M118" s="783"/>
      <c r="N118" s="783"/>
      <c r="O118" s="783"/>
      <c r="P118" s="549"/>
      <c r="Q118" s="548"/>
      <c r="R118" s="548"/>
      <c r="S118" s="548"/>
      <c r="T118" s="548"/>
      <c r="U118" s="548"/>
      <c r="V118" s="783"/>
      <c r="W118" s="783"/>
      <c r="X118" s="783"/>
      <c r="Y118" s="783"/>
      <c r="Z118" s="549"/>
      <c r="AA118" s="784"/>
    </row>
    <row r="119" spans="2:27" ht="18.75" customHeight="1">
      <c r="B119" s="101"/>
      <c r="C119" s="1202" t="s">
        <v>7</v>
      </c>
      <c r="D119" s="1203"/>
      <c r="E119" s="1203"/>
      <c r="F119" s="1203"/>
      <c r="G119" s="1203"/>
      <c r="H119" s="1203"/>
      <c r="I119" s="1203"/>
      <c r="J119" s="1203"/>
      <c r="K119" s="1203"/>
      <c r="L119" s="1203"/>
      <c r="M119" s="1203"/>
      <c r="N119" s="1203"/>
      <c r="O119" s="1203"/>
      <c r="P119" s="1203"/>
      <c r="Q119" s="1203"/>
      <c r="R119" s="1203"/>
      <c r="S119" s="1203"/>
      <c r="T119" s="1203"/>
      <c r="U119" s="1203"/>
      <c r="V119" s="1203"/>
      <c r="W119" s="1203"/>
      <c r="X119" s="1203"/>
      <c r="Y119" s="1203"/>
      <c r="Z119" s="1203"/>
      <c r="AA119" s="1204"/>
    </row>
    <row r="120" spans="2:27" ht="18.75" customHeight="1" thickBot="1">
      <c r="B120" s="102"/>
      <c r="C120" s="423" t="s">
        <v>223</v>
      </c>
      <c r="D120" s="449"/>
      <c r="E120" s="449"/>
      <c r="F120" s="449"/>
      <c r="G120" s="449"/>
      <c r="H120" s="449"/>
      <c r="I120" s="449"/>
      <c r="J120" s="449"/>
      <c r="K120" s="449"/>
      <c r="L120" s="449"/>
      <c r="M120" s="449"/>
      <c r="N120" s="449"/>
      <c r="O120" s="449"/>
      <c r="P120" s="449"/>
      <c r="Q120" s="449"/>
      <c r="R120" s="449"/>
      <c r="S120" s="449"/>
      <c r="T120" s="449"/>
      <c r="U120" s="449"/>
      <c r="V120" s="449"/>
      <c r="W120" s="449"/>
      <c r="X120" s="449"/>
      <c r="Y120" s="449"/>
      <c r="Z120" s="449"/>
      <c r="AA120" s="448"/>
    </row>
    <row r="121" spans="2:27" ht="18.75" customHeight="1">
      <c r="B121" s="83">
        <v>1</v>
      </c>
      <c r="C121" s="922" t="s">
        <v>401</v>
      </c>
      <c r="D121" s="923" t="s">
        <v>311</v>
      </c>
      <c r="E121" s="497">
        <v>72</v>
      </c>
      <c r="F121" s="661">
        <f>E121/36</f>
        <v>2</v>
      </c>
      <c r="G121" s="1069">
        <v>2</v>
      </c>
      <c r="H121" s="1070"/>
      <c r="I121" s="1070">
        <v>1</v>
      </c>
      <c r="J121" s="1070">
        <v>1</v>
      </c>
      <c r="K121" s="419" t="s">
        <v>49</v>
      </c>
      <c r="L121" s="1069"/>
      <c r="M121" s="1070"/>
      <c r="N121" s="1070"/>
      <c r="O121" s="1070"/>
      <c r="P121" s="419"/>
      <c r="Q121" s="444"/>
      <c r="R121" s="443"/>
      <c r="S121" s="443"/>
      <c r="T121" s="443"/>
      <c r="U121" s="561"/>
      <c r="V121" s="444"/>
      <c r="W121" s="443"/>
      <c r="X121" s="443"/>
      <c r="Y121" s="443"/>
      <c r="Z121" s="898"/>
      <c r="AA121" s="561"/>
    </row>
    <row r="122" spans="2:27" ht="18.75" customHeight="1" thickBot="1">
      <c r="B122" s="130">
        <v>2</v>
      </c>
      <c r="C122" s="924" t="s">
        <v>400</v>
      </c>
      <c r="D122" s="925" t="s">
        <v>311</v>
      </c>
      <c r="E122" s="780">
        <v>72</v>
      </c>
      <c r="F122" s="41">
        <f>E122/36</f>
        <v>2</v>
      </c>
      <c r="G122" s="447"/>
      <c r="H122" s="445"/>
      <c r="I122" s="586"/>
      <c r="J122" s="988"/>
      <c r="K122" s="990"/>
      <c r="L122" s="600"/>
      <c r="M122" s="586"/>
      <c r="N122" s="586"/>
      <c r="O122" s="586"/>
      <c r="P122" s="599"/>
      <c r="Q122" s="1071"/>
      <c r="R122" s="479"/>
      <c r="S122" s="479"/>
      <c r="T122" s="479"/>
      <c r="U122" s="759"/>
      <c r="V122" s="1071">
        <v>2</v>
      </c>
      <c r="W122" s="479"/>
      <c r="X122" s="479">
        <v>1</v>
      </c>
      <c r="Y122" s="479">
        <v>1</v>
      </c>
      <c r="Z122" s="759" t="s">
        <v>49</v>
      </c>
      <c r="AA122" s="446"/>
    </row>
    <row r="123" spans="2:27" ht="18.75" customHeight="1" thickBot="1">
      <c r="B123" s="84"/>
      <c r="C123" s="435" t="s">
        <v>224</v>
      </c>
      <c r="D123" s="571"/>
      <c r="E123" s="440">
        <f>SUM(E121:E122)</f>
        <v>144</v>
      </c>
      <c r="F123" s="440">
        <f>SUM(F121:F122)</f>
        <v>4</v>
      </c>
      <c r="G123" s="449"/>
      <c r="H123" s="449"/>
      <c r="I123" s="449"/>
      <c r="J123" s="449"/>
      <c r="K123" s="449"/>
      <c r="L123" s="449"/>
      <c r="M123" s="449"/>
      <c r="N123" s="449"/>
      <c r="O123" s="449"/>
      <c r="P123" s="449"/>
      <c r="Q123" s="449"/>
      <c r="R123" s="449"/>
      <c r="S123" s="449"/>
      <c r="T123" s="449"/>
      <c r="U123" s="449"/>
      <c r="V123" s="577"/>
      <c r="W123" s="577"/>
      <c r="X123" s="577"/>
      <c r="Y123" s="577"/>
      <c r="Z123" s="549"/>
      <c r="AA123" s="409"/>
    </row>
    <row r="124" spans="2:27" ht="20.25">
      <c r="B124" s="91">
        <v>1</v>
      </c>
      <c r="C124" s="450" t="s">
        <v>104</v>
      </c>
      <c r="D124" s="155" t="s">
        <v>47</v>
      </c>
      <c r="E124" s="829">
        <v>108</v>
      </c>
      <c r="F124" s="830">
        <f>E124/36</f>
        <v>3</v>
      </c>
      <c r="G124" s="824">
        <v>3</v>
      </c>
      <c r="H124" s="810"/>
      <c r="I124" s="591">
        <v>2</v>
      </c>
      <c r="J124" s="124">
        <v>2</v>
      </c>
      <c r="K124" s="969" t="s">
        <v>49</v>
      </c>
      <c r="L124" s="841"/>
      <c r="M124" s="842"/>
      <c r="N124" s="842"/>
      <c r="O124" s="842"/>
      <c r="P124" s="891"/>
      <c r="Q124" s="841"/>
      <c r="R124" s="842"/>
      <c r="S124" s="842"/>
      <c r="T124" s="842"/>
      <c r="U124" s="1001"/>
      <c r="V124" s="572"/>
      <c r="W124" s="573"/>
      <c r="X124" s="568"/>
      <c r="Y124" s="568"/>
      <c r="Z124" s="892"/>
      <c r="AA124" s="578"/>
    </row>
    <row r="125" spans="2:27" ht="20.25">
      <c r="B125" s="91">
        <v>2</v>
      </c>
      <c r="C125" s="125" t="s">
        <v>105</v>
      </c>
      <c r="D125" s="69" t="s">
        <v>45</v>
      </c>
      <c r="E125" s="831">
        <v>108</v>
      </c>
      <c r="F125" s="832">
        <f>E125/36</f>
        <v>3</v>
      </c>
      <c r="G125" s="831"/>
      <c r="H125" s="843"/>
      <c r="I125" s="844"/>
      <c r="J125" s="844"/>
      <c r="K125" s="843"/>
      <c r="L125" s="845"/>
      <c r="M125" s="846">
        <v>4</v>
      </c>
      <c r="N125" s="846"/>
      <c r="O125" s="846">
        <v>1</v>
      </c>
      <c r="P125" s="85" t="s">
        <v>49</v>
      </c>
      <c r="Q125" s="847"/>
      <c r="R125" s="848"/>
      <c r="S125" s="849"/>
      <c r="T125" s="850"/>
      <c r="U125" s="856"/>
      <c r="V125" s="505"/>
      <c r="W125" s="531"/>
      <c r="X125" s="506"/>
      <c r="Y125" s="503"/>
      <c r="Z125" s="893"/>
      <c r="AA125" s="522"/>
    </row>
    <row r="126" spans="2:27" ht="30">
      <c r="B126" s="91">
        <v>3</v>
      </c>
      <c r="C126" s="76" t="s">
        <v>115</v>
      </c>
      <c r="D126" s="69" t="s">
        <v>45</v>
      </c>
      <c r="E126" s="831">
        <v>108</v>
      </c>
      <c r="F126" s="832">
        <f>E126/36</f>
        <v>3</v>
      </c>
      <c r="G126" s="831"/>
      <c r="H126" s="851"/>
      <c r="I126" s="846"/>
      <c r="J126" s="846"/>
      <c r="K126" s="851"/>
      <c r="L126" s="845"/>
      <c r="M126" s="846"/>
      <c r="N126" s="846"/>
      <c r="O126" s="846"/>
      <c r="P126" s="846"/>
      <c r="Q126" s="852"/>
      <c r="R126" s="853"/>
      <c r="S126" s="853"/>
      <c r="T126" s="853"/>
      <c r="U126" s="1002"/>
      <c r="V126" s="869">
        <v>4</v>
      </c>
      <c r="W126" s="482"/>
      <c r="X126" s="482">
        <v>1</v>
      </c>
      <c r="Y126" s="101">
        <v>2</v>
      </c>
      <c r="Z126" s="895" t="s">
        <v>49</v>
      </c>
      <c r="AA126" s="522"/>
    </row>
    <row r="127" spans="2:27" ht="30.75" thickBot="1">
      <c r="B127" s="91">
        <v>4</v>
      </c>
      <c r="C127" s="302" t="s">
        <v>114</v>
      </c>
      <c r="D127" s="303" t="s">
        <v>45</v>
      </c>
      <c r="E127" s="854">
        <v>108</v>
      </c>
      <c r="F127" s="834">
        <f>E127/36</f>
        <v>3</v>
      </c>
      <c r="G127" s="855"/>
      <c r="H127" s="856"/>
      <c r="I127" s="850"/>
      <c r="J127" s="850"/>
      <c r="K127" s="856"/>
      <c r="L127" s="857"/>
      <c r="M127" s="850"/>
      <c r="N127" s="850"/>
      <c r="O127" s="850"/>
      <c r="P127" s="850"/>
      <c r="Q127" s="852">
        <v>3</v>
      </c>
      <c r="R127" s="853"/>
      <c r="S127" s="853">
        <v>2</v>
      </c>
      <c r="T127" s="853">
        <v>2</v>
      </c>
      <c r="U127" s="755" t="s">
        <v>49</v>
      </c>
      <c r="V127" s="527"/>
      <c r="W127" s="526"/>
      <c r="X127" s="526"/>
      <c r="Y127" s="526"/>
      <c r="Z127" s="755"/>
      <c r="AA127" s="521"/>
    </row>
    <row r="128" spans="2:27" ht="15" customHeight="1" thickBot="1">
      <c r="B128" s="106"/>
      <c r="C128" s="579"/>
      <c r="D128" s="580"/>
      <c r="E128" s="186">
        <f>SUM(E124:E127)</f>
        <v>432</v>
      </c>
      <c r="F128" s="186">
        <f>SUM(F124:F127)</f>
        <v>12</v>
      </c>
      <c r="G128" s="581"/>
      <c r="H128" s="582"/>
      <c r="I128" s="582"/>
      <c r="J128" s="583"/>
      <c r="K128" s="583"/>
      <c r="L128" s="582"/>
      <c r="M128" s="582"/>
      <c r="N128" s="582"/>
      <c r="O128" s="582"/>
      <c r="P128" s="583"/>
      <c r="Q128" s="582"/>
      <c r="R128" s="582"/>
      <c r="S128" s="582"/>
      <c r="T128" s="582"/>
      <c r="U128" s="582"/>
      <c r="V128" s="584"/>
      <c r="W128" s="584"/>
      <c r="X128" s="584"/>
      <c r="Y128" s="584"/>
      <c r="Z128" s="583"/>
      <c r="AA128" s="585"/>
    </row>
    <row r="129" spans="2:27" ht="15.75">
      <c r="B129" s="91"/>
      <c r="C129" s="1202" t="s">
        <v>249</v>
      </c>
      <c r="D129" s="1203"/>
      <c r="E129" s="1203"/>
      <c r="F129" s="1203"/>
      <c r="G129" s="1203"/>
      <c r="H129" s="1203"/>
      <c r="I129" s="1203"/>
      <c r="J129" s="1203"/>
      <c r="K129" s="1203"/>
      <c r="L129" s="1203"/>
      <c r="M129" s="1203"/>
      <c r="N129" s="1203"/>
      <c r="O129" s="1203"/>
      <c r="P129" s="1203"/>
      <c r="Q129" s="1203"/>
      <c r="R129" s="1203"/>
      <c r="S129" s="1203"/>
      <c r="T129" s="1203"/>
      <c r="U129" s="1203"/>
      <c r="V129" s="1203"/>
      <c r="W129" s="1203"/>
      <c r="X129" s="1203"/>
      <c r="Y129" s="1203"/>
      <c r="Z129" s="1203"/>
      <c r="AA129" s="1204"/>
    </row>
    <row r="130" spans="2:27" ht="16.5" thickBot="1">
      <c r="B130" s="91"/>
      <c r="C130" s="423" t="s">
        <v>223</v>
      </c>
      <c r="D130" s="449"/>
      <c r="E130" s="449"/>
      <c r="F130" s="449"/>
      <c r="G130" s="449"/>
      <c r="H130" s="449"/>
      <c r="I130" s="449"/>
      <c r="J130" s="449"/>
      <c r="K130" s="449"/>
      <c r="L130" s="449"/>
      <c r="M130" s="449"/>
      <c r="N130" s="449"/>
      <c r="O130" s="449"/>
      <c r="P130" s="449"/>
      <c r="Q130" s="449"/>
      <c r="R130" s="449"/>
      <c r="S130" s="449"/>
      <c r="T130" s="449"/>
      <c r="U130" s="449"/>
      <c r="V130" s="449"/>
      <c r="W130" s="449"/>
      <c r="X130" s="449"/>
      <c r="Y130" s="449"/>
      <c r="Z130" s="449"/>
      <c r="AA130" s="409"/>
    </row>
    <row r="131" spans="2:27" ht="20.25">
      <c r="B131" s="1205">
        <v>1</v>
      </c>
      <c r="C131" s="922" t="s">
        <v>398</v>
      </c>
      <c r="D131" s="923" t="s">
        <v>311</v>
      </c>
      <c r="E131" s="497">
        <v>72</v>
      </c>
      <c r="F131" s="800">
        <f>E131/36</f>
        <v>2</v>
      </c>
      <c r="G131" s="629">
        <v>2</v>
      </c>
      <c r="H131" s="630"/>
      <c r="I131" s="630">
        <v>1</v>
      </c>
      <c r="J131" s="985"/>
      <c r="K131" s="419" t="s">
        <v>49</v>
      </c>
      <c r="L131" s="1069"/>
      <c r="M131" s="1070"/>
      <c r="N131" s="1070"/>
      <c r="O131" s="1070"/>
      <c r="P131" s="419"/>
      <c r="Q131" s="444"/>
      <c r="R131" s="443"/>
      <c r="S131" s="443"/>
      <c r="T131" s="443"/>
      <c r="U131" s="561"/>
      <c r="V131" s="444"/>
      <c r="W131" s="443"/>
      <c r="X131" s="443"/>
      <c r="Y131" s="443"/>
      <c r="Z131" s="898"/>
      <c r="AA131" s="561"/>
    </row>
    <row r="132" spans="2:27" ht="21" thickBot="1">
      <c r="B132" s="1226"/>
      <c r="C132" s="924" t="s">
        <v>400</v>
      </c>
      <c r="D132" s="925" t="s">
        <v>311</v>
      </c>
      <c r="E132" s="780">
        <v>72</v>
      </c>
      <c r="F132" s="805">
        <f>E132/36</f>
        <v>2</v>
      </c>
      <c r="G132" s="635">
        <v>2</v>
      </c>
      <c r="H132" s="634"/>
      <c r="I132" s="634">
        <v>1</v>
      </c>
      <c r="J132" s="1072"/>
      <c r="K132" s="129" t="s">
        <v>49</v>
      </c>
      <c r="L132" s="600"/>
      <c r="M132" s="586"/>
      <c r="N132" s="586"/>
      <c r="O132" s="586"/>
      <c r="P132" s="599"/>
      <c r="Q132" s="1071"/>
      <c r="R132" s="479"/>
      <c r="S132" s="479"/>
      <c r="T132" s="479"/>
      <c r="U132" s="759"/>
      <c r="V132" s="446"/>
      <c r="W132" s="445"/>
      <c r="X132" s="445"/>
      <c r="Y132" s="445"/>
      <c r="Z132" s="288"/>
      <c r="AA132" s="446"/>
    </row>
    <row r="133" spans="2:27" ht="21" thickBot="1">
      <c r="B133" s="94"/>
      <c r="C133" s="435" t="s">
        <v>224</v>
      </c>
      <c r="D133" s="587"/>
      <c r="E133" s="440">
        <f>SUM(E131:E132)</f>
        <v>144</v>
      </c>
      <c r="F133" s="440">
        <f>SUM(F131:F132)</f>
        <v>4</v>
      </c>
      <c r="G133" s="449"/>
      <c r="H133" s="449"/>
      <c r="I133" s="449"/>
      <c r="J133" s="449"/>
      <c r="K133" s="449"/>
      <c r="L133" s="577"/>
      <c r="M133" s="577"/>
      <c r="N133" s="577"/>
      <c r="O133" s="577"/>
      <c r="P133" s="549"/>
      <c r="Q133" s="449"/>
      <c r="R133" s="449"/>
      <c r="S133" s="449"/>
      <c r="T133" s="449"/>
      <c r="U133" s="449"/>
      <c r="V133" s="449"/>
      <c r="W133" s="449"/>
      <c r="X133" s="449"/>
      <c r="Y133" s="449"/>
      <c r="Z133" s="449"/>
      <c r="AA133" s="409"/>
    </row>
    <row r="134" spans="2:27" ht="16.5" customHeight="1">
      <c r="B134" s="91">
        <v>1</v>
      </c>
      <c r="C134" s="450" t="s">
        <v>104</v>
      </c>
      <c r="D134" s="155" t="s">
        <v>72</v>
      </c>
      <c r="E134" s="809">
        <v>108</v>
      </c>
      <c r="F134" s="800">
        <f>E134/36</f>
        <v>3</v>
      </c>
      <c r="G134" s="824">
        <v>3</v>
      </c>
      <c r="H134" s="810"/>
      <c r="I134" s="591">
        <v>2</v>
      </c>
      <c r="J134" s="124">
        <v>2</v>
      </c>
      <c r="K134" s="969" t="s">
        <v>49</v>
      </c>
      <c r="L134" s="826"/>
      <c r="M134" s="825"/>
      <c r="N134" s="825"/>
      <c r="O134" s="825"/>
      <c r="P134" s="890"/>
      <c r="Q134" s="826"/>
      <c r="R134" s="825"/>
      <c r="S134" s="825"/>
      <c r="T134" s="825"/>
      <c r="U134" s="1000"/>
      <c r="V134" s="858"/>
      <c r="W134" s="573"/>
      <c r="X134" s="568"/>
      <c r="Y134" s="568"/>
      <c r="Z134" s="892"/>
      <c r="AA134" s="578"/>
    </row>
    <row r="135" spans="2:27" ht="20.25">
      <c r="B135" s="91">
        <v>2</v>
      </c>
      <c r="C135" s="125" t="s">
        <v>105</v>
      </c>
      <c r="D135" s="69" t="s">
        <v>72</v>
      </c>
      <c r="E135" s="481">
        <v>108</v>
      </c>
      <c r="F135" s="802">
        <f>E135/36</f>
        <v>3</v>
      </c>
      <c r="G135" s="481"/>
      <c r="H135" s="806"/>
      <c r="I135" s="482"/>
      <c r="J135" s="482"/>
      <c r="K135" s="806"/>
      <c r="L135" s="613"/>
      <c r="M135" s="348">
        <v>4</v>
      </c>
      <c r="N135" s="348"/>
      <c r="O135" s="348">
        <v>1</v>
      </c>
      <c r="P135" s="85" t="s">
        <v>49</v>
      </c>
      <c r="Q135" s="511"/>
      <c r="R135" s="512"/>
      <c r="S135" s="509"/>
      <c r="T135" s="500"/>
      <c r="U135" s="866"/>
      <c r="V135" s="511"/>
      <c r="W135" s="531"/>
      <c r="X135" s="506"/>
      <c r="Y135" s="503"/>
      <c r="Z135" s="893"/>
      <c r="AA135" s="522"/>
    </row>
    <row r="136" spans="2:27" ht="30">
      <c r="B136" s="91">
        <v>3</v>
      </c>
      <c r="C136" s="76" t="s">
        <v>149</v>
      </c>
      <c r="D136" s="69" t="s">
        <v>72</v>
      </c>
      <c r="E136" s="481">
        <v>108</v>
      </c>
      <c r="F136" s="802">
        <f>E136/36</f>
        <v>3</v>
      </c>
      <c r="G136" s="504"/>
      <c r="H136" s="837"/>
      <c r="I136" s="509"/>
      <c r="J136" s="500"/>
      <c r="K136" s="866"/>
      <c r="L136" s="511"/>
      <c r="M136" s="509"/>
      <c r="N136" s="509"/>
      <c r="O136" s="509"/>
      <c r="P136" s="509"/>
      <c r="Q136" s="613">
        <v>3</v>
      </c>
      <c r="R136" s="348">
        <v>2</v>
      </c>
      <c r="S136" s="348"/>
      <c r="T136" s="348">
        <v>2</v>
      </c>
      <c r="U136" s="755" t="s">
        <v>49</v>
      </c>
      <c r="V136" s="613"/>
      <c r="W136" s="91"/>
      <c r="X136" s="91"/>
      <c r="Y136" s="91"/>
      <c r="Z136" s="755"/>
      <c r="AA136" s="522"/>
    </row>
    <row r="137" spans="2:27" ht="15.75" customHeight="1" thickBot="1">
      <c r="B137" s="91">
        <v>4</v>
      </c>
      <c r="C137" s="300" t="s">
        <v>113</v>
      </c>
      <c r="D137" s="133" t="s">
        <v>47</v>
      </c>
      <c r="E137" s="823">
        <v>108</v>
      </c>
      <c r="F137" s="805">
        <f>E137/36</f>
        <v>3</v>
      </c>
      <c r="G137" s="859"/>
      <c r="H137" s="860"/>
      <c r="I137" s="861"/>
      <c r="J137" s="861"/>
      <c r="K137" s="860"/>
      <c r="L137" s="862"/>
      <c r="M137" s="861"/>
      <c r="N137" s="861"/>
      <c r="O137" s="861"/>
      <c r="P137" s="861"/>
      <c r="Q137" s="812"/>
      <c r="R137" s="813"/>
      <c r="S137" s="813"/>
      <c r="T137" s="813"/>
      <c r="U137" s="808"/>
      <c r="V137" s="863">
        <v>3</v>
      </c>
      <c r="W137" s="611"/>
      <c r="X137" s="870">
        <v>2</v>
      </c>
      <c r="Y137" s="330">
        <v>1</v>
      </c>
      <c r="Z137" s="897" t="s">
        <v>49</v>
      </c>
      <c r="AA137" s="544"/>
    </row>
    <row r="138" spans="2:27" ht="15.75" customHeight="1">
      <c r="B138" s="107"/>
      <c r="C138" s="864"/>
      <c r="D138" s="554"/>
      <c r="E138" s="242">
        <f>SUM(E134:E137)</f>
        <v>432</v>
      </c>
      <c r="F138" s="242">
        <f>SUM(F134:F137)</f>
        <v>12</v>
      </c>
      <c r="G138" s="555"/>
      <c r="H138" s="556"/>
      <c r="I138" s="556"/>
      <c r="J138" s="558"/>
      <c r="K138" s="558"/>
      <c r="L138" s="556"/>
      <c r="M138" s="556"/>
      <c r="N138" s="556"/>
      <c r="O138" s="556"/>
      <c r="P138" s="558"/>
      <c r="Q138" s="556"/>
      <c r="R138" s="556"/>
      <c r="S138" s="556"/>
      <c r="T138" s="556"/>
      <c r="U138" s="556"/>
      <c r="V138" s="865"/>
      <c r="W138" s="559"/>
      <c r="X138" s="865"/>
      <c r="Y138" s="865"/>
      <c r="Z138" s="558"/>
      <c r="AA138" s="564"/>
    </row>
    <row r="139" spans="2:27" ht="18.75" thickBot="1">
      <c r="B139" s="106"/>
      <c r="C139" s="1211" t="s">
        <v>225</v>
      </c>
      <c r="D139" s="1212"/>
      <c r="E139" s="1212"/>
      <c r="F139" s="1212"/>
      <c r="G139" s="1212"/>
      <c r="H139" s="1212"/>
      <c r="I139" s="1212"/>
      <c r="J139" s="1212"/>
      <c r="K139" s="1212"/>
      <c r="L139" s="1212"/>
      <c r="M139" s="1212"/>
      <c r="N139" s="1212"/>
      <c r="O139" s="1212"/>
      <c r="P139" s="1212"/>
      <c r="Q139" s="1212"/>
      <c r="R139" s="1212"/>
      <c r="S139" s="1212"/>
      <c r="T139" s="1212"/>
      <c r="U139" s="1212"/>
      <c r="V139" s="1212"/>
      <c r="W139" s="1212"/>
      <c r="X139" s="1212"/>
      <c r="Y139" s="1212"/>
      <c r="Z139" s="1212"/>
      <c r="AA139" s="1212"/>
    </row>
    <row r="140" spans="2:27" ht="17.25" customHeight="1" thickBot="1">
      <c r="B140" s="75">
        <v>1</v>
      </c>
      <c r="C140" s="114" t="s">
        <v>88</v>
      </c>
      <c r="D140" s="115" t="s">
        <v>103</v>
      </c>
      <c r="E140" s="203">
        <v>432</v>
      </c>
      <c r="F140" s="661">
        <f>E140/36</f>
        <v>12</v>
      </c>
      <c r="G140" s="73"/>
      <c r="H140" s="116"/>
      <c r="I140" s="116">
        <v>4</v>
      </c>
      <c r="J140" s="117"/>
      <c r="K140" s="971"/>
      <c r="L140" s="119"/>
      <c r="M140" s="116"/>
      <c r="N140" s="116">
        <v>4</v>
      </c>
      <c r="O140" s="116"/>
      <c r="P140" s="117" t="s">
        <v>49</v>
      </c>
      <c r="Q140" s="73"/>
      <c r="R140" s="116"/>
      <c r="S140" s="116">
        <v>4</v>
      </c>
      <c r="T140" s="116"/>
      <c r="U140" s="965"/>
      <c r="V140" s="119"/>
      <c r="W140" s="116"/>
      <c r="X140" s="116">
        <v>4</v>
      </c>
      <c r="Y140" s="116"/>
      <c r="Z140" s="899" t="s">
        <v>69</v>
      </c>
      <c r="AA140" s="120"/>
    </row>
    <row r="141" spans="3:27" ht="17.25" customHeight="1">
      <c r="C141" s="139"/>
      <c r="D141" s="71"/>
      <c r="E141" s="1209"/>
      <c r="F141" s="1209"/>
      <c r="G141" s="1210"/>
      <c r="H141" s="1210"/>
      <c r="I141" s="411"/>
      <c r="J141" s="139"/>
      <c r="K141" s="139"/>
      <c r="L141" s="1207"/>
      <c r="M141" s="1208"/>
      <c r="N141" s="411"/>
      <c r="O141" s="411"/>
      <c r="P141" s="139"/>
      <c r="Q141" s="1207"/>
      <c r="R141" s="1208"/>
      <c r="S141" s="411"/>
      <c r="T141" s="411"/>
      <c r="U141" s="411"/>
      <c r="V141" s="1207"/>
      <c r="W141" s="1208"/>
      <c r="X141" s="411"/>
      <c r="Y141" s="411"/>
      <c r="Z141" s="139"/>
      <c r="AA141" s="139"/>
    </row>
    <row r="142" spans="2:27" ht="17.25" customHeight="1">
      <c r="B142" s="5"/>
      <c r="C142" s="372"/>
      <c r="D142" s="373"/>
      <c r="E142" s="58"/>
      <c r="F142" s="58"/>
      <c r="G142" s="8"/>
      <c r="H142" s="31"/>
      <c r="I142" s="9" t="s">
        <v>70</v>
      </c>
      <c r="J142" s="61">
        <f>COUNTIF(J8:J33,"е")+COUNTIF(J74:J80,"е")</f>
        <v>0</v>
      </c>
      <c r="K142" s="61"/>
      <c r="L142" s="31"/>
      <c r="M142" s="31"/>
      <c r="N142" s="29" t="s">
        <v>70</v>
      </c>
      <c r="O142" s="29"/>
      <c r="P142" s="61">
        <f>COUNTIF(P8:P33,"е")+COUNTIF(P74:P80,"е")</f>
        <v>3</v>
      </c>
      <c r="Q142" s="5"/>
      <c r="R142" s="31"/>
      <c r="S142" s="29" t="s">
        <v>70</v>
      </c>
      <c r="T142" s="29"/>
      <c r="U142" s="29"/>
      <c r="V142" s="5"/>
      <c r="W142" s="31"/>
      <c r="X142" s="29" t="s">
        <v>70</v>
      </c>
      <c r="Y142" s="29"/>
      <c r="Z142" s="61">
        <f>COUNTIF(Z8:Z33,"е")+COUNTIF(Z74:Z80,"е")</f>
        <v>3</v>
      </c>
      <c r="AA142" s="5"/>
    </row>
    <row r="143" spans="2:27" ht="15.75" customHeight="1">
      <c r="B143" s="70"/>
      <c r="C143" s="372"/>
      <c r="D143" s="373"/>
      <c r="E143" s="54"/>
      <c r="F143" s="54"/>
      <c r="G143" s="8"/>
      <c r="H143" s="8"/>
      <c r="I143" s="9" t="s">
        <v>18</v>
      </c>
      <c r="J143" s="61">
        <v>2</v>
      </c>
      <c r="K143" s="61"/>
      <c r="L143" s="8"/>
      <c r="M143" s="8"/>
      <c r="N143" s="32" t="s">
        <v>18</v>
      </c>
      <c r="O143" s="32"/>
      <c r="P143" s="61">
        <f>COUNTIF(P8:P80,"з")</f>
        <v>3</v>
      </c>
      <c r="Q143" s="1"/>
      <c r="R143" s="8"/>
      <c r="S143" s="9" t="s">
        <v>18</v>
      </c>
      <c r="T143" s="9"/>
      <c r="U143" s="9"/>
      <c r="V143" s="1"/>
      <c r="W143" s="8"/>
      <c r="X143" s="9" t="s">
        <v>18</v>
      </c>
      <c r="Y143" s="9"/>
      <c r="Z143" s="61">
        <v>3</v>
      </c>
      <c r="AA143" s="1"/>
    </row>
    <row r="144" spans="2:27" ht="16.5" customHeight="1">
      <c r="B144" s="70"/>
      <c r="C144" s="372"/>
      <c r="D144" s="374"/>
      <c r="E144" s="54"/>
      <c r="F144" s="54"/>
      <c r="G144" s="8"/>
      <c r="H144" s="8"/>
      <c r="I144" s="9" t="s">
        <v>123</v>
      </c>
      <c r="J144" s="61">
        <v>8</v>
      </c>
      <c r="K144" s="61"/>
      <c r="L144" s="8"/>
      <c r="M144" s="8"/>
      <c r="N144" s="9" t="s">
        <v>123</v>
      </c>
      <c r="O144" s="9"/>
      <c r="P144" s="61">
        <v>9</v>
      </c>
      <c r="Q144" s="1"/>
      <c r="R144" s="8"/>
      <c r="S144" s="9" t="s">
        <v>123</v>
      </c>
      <c r="T144" s="9"/>
      <c r="U144" s="9"/>
      <c r="V144" s="1"/>
      <c r="W144" s="8"/>
      <c r="X144" s="9" t="s">
        <v>124</v>
      </c>
      <c r="Y144" s="9"/>
      <c r="Z144" s="61">
        <v>3</v>
      </c>
      <c r="AA144" s="1"/>
    </row>
    <row r="145" spans="3:26" ht="14.25" customHeight="1">
      <c r="C145" s="900"/>
      <c r="D145" s="900"/>
      <c r="X145" s="9"/>
      <c r="Y145" s="9"/>
      <c r="Z145" s="61"/>
    </row>
    <row r="146" spans="4:27" ht="18">
      <c r="D146" s="1201" t="s">
        <v>338</v>
      </c>
      <c r="E146" s="1194"/>
      <c r="F146" s="1194"/>
      <c r="G146" s="1194"/>
      <c r="H146" s="1194"/>
      <c r="I146" s="1194"/>
      <c r="J146" s="1194"/>
      <c r="K146" s="1194"/>
      <c r="L146" s="1194"/>
      <c r="M146" s="1194"/>
      <c r="N146" s="1194"/>
      <c r="O146" s="1194"/>
      <c r="P146" s="1194"/>
      <c r="Q146" s="1194"/>
      <c r="R146" s="1194"/>
      <c r="S146" s="1194"/>
      <c r="T146" s="1194"/>
      <c r="U146" s="1194"/>
      <c r="V146" s="1194"/>
      <c r="W146" s="1194"/>
      <c r="X146" s="1194"/>
      <c r="Y146" s="1194"/>
      <c r="Z146" s="1194"/>
      <c r="AA146" s="1194"/>
    </row>
  </sheetData>
  <sheetProtection/>
  <mergeCells count="68">
    <mergeCell ref="B10:B12"/>
    <mergeCell ref="V19:W19"/>
    <mergeCell ref="B17:B18"/>
    <mergeCell ref="C17:C18"/>
    <mergeCell ref="G19:H19"/>
    <mergeCell ref="L19:M19"/>
    <mergeCell ref="Q19:R19"/>
    <mergeCell ref="C15:AA15"/>
    <mergeCell ref="G3:P3"/>
    <mergeCell ref="F3:F7"/>
    <mergeCell ref="G5:P5"/>
    <mergeCell ref="Q5:Z5"/>
    <mergeCell ref="C20:AA20"/>
    <mergeCell ref="L6:N6"/>
    <mergeCell ref="C47:AA47"/>
    <mergeCell ref="C48:C49"/>
    <mergeCell ref="C35:AA35"/>
    <mergeCell ref="C22:AA22"/>
    <mergeCell ref="Q4:U4"/>
    <mergeCell ref="G4:K4"/>
    <mergeCell ref="V4:Z4"/>
    <mergeCell ref="G6:I6"/>
    <mergeCell ref="B48:B49"/>
    <mergeCell ref="B36:B37"/>
    <mergeCell ref="C36:C37"/>
    <mergeCell ref="B25:B26"/>
    <mergeCell ref="C25:C26"/>
    <mergeCell ref="C21:AA21"/>
    <mergeCell ref="C23:AA23"/>
    <mergeCell ref="C24:AA24"/>
    <mergeCell ref="L4:P4"/>
    <mergeCell ref="C72:AA72"/>
    <mergeCell ref="C82:AA82"/>
    <mergeCell ref="B1:AA1"/>
    <mergeCell ref="C2:Z2"/>
    <mergeCell ref="B3:B7"/>
    <mergeCell ref="Q3:Z3"/>
    <mergeCell ref="AA3:AA7"/>
    <mergeCell ref="C3:C7"/>
    <mergeCell ref="D3:D7"/>
    <mergeCell ref="C92:AA92"/>
    <mergeCell ref="C59:AA59"/>
    <mergeCell ref="C60:C61"/>
    <mergeCell ref="C71:D71"/>
    <mergeCell ref="U6:U7"/>
    <mergeCell ref="B131:B132"/>
    <mergeCell ref="Q6:S6"/>
    <mergeCell ref="V6:X6"/>
    <mergeCell ref="C8:AA8"/>
    <mergeCell ref="E3:E7"/>
    <mergeCell ref="V141:W141"/>
    <mergeCell ref="E141:H141"/>
    <mergeCell ref="L141:M141"/>
    <mergeCell ref="Q141:R141"/>
    <mergeCell ref="C139:AA139"/>
    <mergeCell ref="C101:AA101"/>
    <mergeCell ref="C111:AA111"/>
    <mergeCell ref="C119:AA119"/>
    <mergeCell ref="D146:AA146"/>
    <mergeCell ref="C129:AA129"/>
    <mergeCell ref="B60:B61"/>
    <mergeCell ref="Y6:Y7"/>
    <mergeCell ref="Z6:Z7"/>
    <mergeCell ref="J6:J7"/>
    <mergeCell ref="O6:O7"/>
    <mergeCell ref="P6:P7"/>
    <mergeCell ref="T6:T7"/>
    <mergeCell ref="K6:K7"/>
  </mergeCells>
  <printOptions/>
  <pageMargins left="0.75" right="0.75" top="1" bottom="1" header="0.5" footer="0.5"/>
  <pageSetup horizontalDpi="120" verticalDpi="120" orientation="landscape" paperSize="9" scale="57" r:id="rId2"/>
  <rowBreaks count="3" manualBreakCount="3">
    <brk id="34" min="1" max="25" man="1"/>
    <brk id="70" min="1" max="25" man="1"/>
    <brk id="110" min="1" max="25" man="1"/>
  </rowBreaks>
  <colBreaks count="1" manualBreakCount="1">
    <brk id="2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35"/>
  <sheetViews>
    <sheetView zoomScale="70" zoomScaleNormal="70" zoomScaleSheetLayoutView="50" zoomScalePageLayoutView="0" workbookViewId="0" topLeftCell="A46">
      <selection activeCell="K67" sqref="K67"/>
    </sheetView>
  </sheetViews>
  <sheetFormatPr defaultColWidth="9.140625" defaultRowHeight="12.75"/>
  <cols>
    <col min="1" max="1" width="6.00390625" style="0" customWidth="1"/>
    <col min="2" max="2" width="38.7109375" style="0" customWidth="1"/>
    <col min="3" max="3" width="24.28125" style="0" customWidth="1"/>
    <col min="4" max="4" width="7.7109375" style="0" customWidth="1"/>
    <col min="5" max="5" width="6.8515625" style="0" customWidth="1"/>
    <col min="6" max="6" width="6.57421875" style="0" customWidth="1"/>
    <col min="7" max="7" width="4.7109375" style="0" customWidth="1"/>
    <col min="8" max="8" width="5.8515625" style="0" customWidth="1"/>
    <col min="9" max="9" width="6.8515625" style="0" customWidth="1"/>
    <col min="10" max="10" width="5.00390625" style="0" customWidth="1"/>
    <col min="11" max="11" width="4.140625" style="0" customWidth="1"/>
    <col min="12" max="12" width="5.00390625" style="0" customWidth="1"/>
    <col min="13" max="13" width="5.7109375" style="0" customWidth="1"/>
    <col min="14" max="14" width="6.421875" style="0" customWidth="1"/>
    <col min="15" max="15" width="5.7109375" style="0" customWidth="1"/>
    <col min="16" max="16" width="4.8515625" style="0" customWidth="1"/>
    <col min="17" max="17" width="5.28125" style="0" customWidth="1"/>
    <col min="18" max="18" width="5.8515625" style="0" customWidth="1"/>
    <col min="19" max="19" width="6.140625" style="0" customWidth="1"/>
    <col min="20" max="20" width="4.8515625" style="0" customWidth="1"/>
    <col min="21" max="21" width="4.57421875" style="0" customWidth="1"/>
    <col min="22" max="22" width="5.421875" style="0" customWidth="1"/>
    <col min="23" max="23" width="4.8515625" style="0" customWidth="1"/>
    <col min="24" max="24" width="6.421875" style="0" customWidth="1"/>
    <col min="25" max="25" width="6.28125" style="0" customWidth="1"/>
    <col min="26" max="26" width="22.421875" style="0" customWidth="1"/>
  </cols>
  <sheetData>
    <row r="1" spans="1:26" ht="17.25" customHeight="1">
      <c r="A1" s="1232" t="s">
        <v>320</v>
      </c>
      <c r="B1" s="1311"/>
      <c r="C1" s="1311"/>
      <c r="D1" s="1311"/>
      <c r="E1" s="1311"/>
      <c r="F1" s="1311"/>
      <c r="G1" s="1311"/>
      <c r="H1" s="1311"/>
      <c r="I1" s="1311"/>
      <c r="J1" s="1311"/>
      <c r="K1" s="1311"/>
      <c r="L1" s="1311"/>
      <c r="M1" s="1311"/>
      <c r="N1" s="1311"/>
      <c r="O1" s="1311"/>
      <c r="P1" s="1311"/>
      <c r="Q1" s="1311"/>
      <c r="R1" s="1311"/>
      <c r="S1" s="1311"/>
      <c r="T1" s="1311"/>
      <c r="U1" s="1311"/>
      <c r="V1" s="1311"/>
      <c r="W1" s="1311"/>
      <c r="X1" s="1311"/>
      <c r="Y1" s="1311"/>
      <c r="Z1" s="1311"/>
    </row>
    <row r="2" spans="1:26" ht="27" customHeight="1" thickBot="1">
      <c r="A2" s="1234" t="s">
        <v>348</v>
      </c>
      <c r="B2" s="1083"/>
      <c r="C2" s="1083"/>
      <c r="D2" s="1083"/>
      <c r="E2" s="1083"/>
      <c r="F2" s="1083"/>
      <c r="G2" s="1083"/>
      <c r="H2" s="1083"/>
      <c r="I2" s="1083"/>
      <c r="J2" s="1083"/>
      <c r="K2" s="1083"/>
      <c r="L2" s="1083"/>
      <c r="M2" s="1083"/>
      <c r="N2" s="1083"/>
      <c r="O2" s="1083"/>
      <c r="P2" s="1083"/>
      <c r="Q2" s="1083"/>
      <c r="R2" s="1083"/>
      <c r="S2" s="1083"/>
      <c r="T2" s="1083"/>
      <c r="U2" s="1083"/>
      <c r="V2" s="1083"/>
      <c r="W2" s="1083"/>
      <c r="X2" s="1083"/>
      <c r="Y2" s="1083"/>
      <c r="Z2" s="142" t="s">
        <v>175</v>
      </c>
    </row>
    <row r="3" spans="1:26" ht="16.5" customHeight="1" thickBot="1">
      <c r="A3" s="1312" t="s">
        <v>8</v>
      </c>
      <c r="B3" s="1274" t="s">
        <v>9</v>
      </c>
      <c r="C3" s="1274" t="s">
        <v>10</v>
      </c>
      <c r="D3" s="1279" t="s">
        <v>11</v>
      </c>
      <c r="E3" s="1279" t="s">
        <v>287</v>
      </c>
      <c r="F3" s="1151" t="s">
        <v>125</v>
      </c>
      <c r="G3" s="1114"/>
      <c r="H3" s="1114"/>
      <c r="I3" s="1114"/>
      <c r="J3" s="1114"/>
      <c r="K3" s="1114"/>
      <c r="L3" s="1114"/>
      <c r="M3" s="1114"/>
      <c r="N3" s="1114"/>
      <c r="O3" s="1114"/>
      <c r="P3" s="1238" t="s">
        <v>266</v>
      </c>
      <c r="Q3" s="1239"/>
      <c r="R3" s="1239"/>
      <c r="S3" s="1239"/>
      <c r="T3" s="1239"/>
      <c r="U3" s="1239"/>
      <c r="V3" s="1239"/>
      <c r="W3" s="1239"/>
      <c r="X3" s="1239"/>
      <c r="Y3" s="1239"/>
      <c r="Z3" s="1198" t="s">
        <v>12</v>
      </c>
    </row>
    <row r="4" spans="1:26" ht="18.75" customHeight="1" hidden="1" thickBot="1">
      <c r="A4" s="1313"/>
      <c r="B4" s="1277"/>
      <c r="C4" s="1275"/>
      <c r="D4" s="1280"/>
      <c r="E4" s="1280"/>
      <c r="F4" s="1094" t="s">
        <v>210</v>
      </c>
      <c r="G4" s="1095"/>
      <c r="H4" s="1095"/>
      <c r="I4" s="1095"/>
      <c r="J4" s="761"/>
      <c r="K4" s="1094" t="s">
        <v>212</v>
      </c>
      <c r="L4" s="1095"/>
      <c r="M4" s="1095"/>
      <c r="N4" s="1095"/>
      <c r="O4" s="1095"/>
      <c r="P4" s="1094" t="s">
        <v>213</v>
      </c>
      <c r="Q4" s="1095"/>
      <c r="R4" s="1095"/>
      <c r="S4" s="1095"/>
      <c r="T4" s="761"/>
      <c r="U4" s="1185" t="s">
        <v>211</v>
      </c>
      <c r="V4" s="1095"/>
      <c r="W4" s="1095"/>
      <c r="X4" s="1095"/>
      <c r="Y4" s="1095"/>
      <c r="Z4" s="1181"/>
    </row>
    <row r="5" spans="1:26" ht="19.5" customHeight="1">
      <c r="A5" s="1313"/>
      <c r="B5" s="1277"/>
      <c r="C5" s="1275"/>
      <c r="D5" s="1280"/>
      <c r="E5" s="1280"/>
      <c r="F5" s="1094" t="s">
        <v>289</v>
      </c>
      <c r="G5" s="1095"/>
      <c r="H5" s="1095"/>
      <c r="I5" s="1095"/>
      <c r="J5" s="761"/>
      <c r="K5" s="1094" t="s">
        <v>293</v>
      </c>
      <c r="L5" s="1095"/>
      <c r="M5" s="1095"/>
      <c r="N5" s="1095"/>
      <c r="O5" s="1095"/>
      <c r="P5" s="1094" t="s">
        <v>294</v>
      </c>
      <c r="Q5" s="1095"/>
      <c r="R5" s="1095"/>
      <c r="S5" s="1095"/>
      <c r="T5" s="761"/>
      <c r="U5" s="1185" t="s">
        <v>295</v>
      </c>
      <c r="V5" s="1095"/>
      <c r="W5" s="1095"/>
      <c r="X5" s="1095"/>
      <c r="Y5" s="1095"/>
      <c r="Z5" s="1181"/>
    </row>
    <row r="6" spans="1:26" ht="19.5" customHeight="1">
      <c r="A6" s="1313"/>
      <c r="B6" s="1277"/>
      <c r="C6" s="1275"/>
      <c r="D6" s="1280"/>
      <c r="E6" s="1280"/>
      <c r="F6" s="1253" t="s">
        <v>288</v>
      </c>
      <c r="G6" s="1251"/>
      <c r="H6" s="1251"/>
      <c r="I6" s="1251"/>
      <c r="J6" s="1251"/>
      <c r="K6" s="1252"/>
      <c r="L6" s="1252"/>
      <c r="M6" s="1252"/>
      <c r="N6" s="1252"/>
      <c r="O6" s="1252"/>
      <c r="P6" s="1285"/>
      <c r="Q6" s="1286"/>
      <c r="R6" s="1286"/>
      <c r="S6" s="1286"/>
      <c r="T6" s="1286"/>
      <c r="U6" s="1286"/>
      <c r="V6" s="1286"/>
      <c r="W6" s="1286"/>
      <c r="X6" s="1286"/>
      <c r="Y6" s="1286"/>
      <c r="Z6" s="1181"/>
    </row>
    <row r="7" spans="1:26" ht="65.25" customHeight="1">
      <c r="A7" s="1313"/>
      <c r="B7" s="1277"/>
      <c r="C7" s="1275"/>
      <c r="D7" s="1280"/>
      <c r="E7" s="1280"/>
      <c r="F7" s="1318" t="s">
        <v>263</v>
      </c>
      <c r="G7" s="1228"/>
      <c r="H7" s="1228"/>
      <c r="I7" s="1089" t="s">
        <v>312</v>
      </c>
      <c r="J7" s="1115" t="s">
        <v>299</v>
      </c>
      <c r="K7" s="1227" t="s">
        <v>344</v>
      </c>
      <c r="L7" s="1228"/>
      <c r="M7" s="1228"/>
      <c r="N7" s="1089" t="s">
        <v>312</v>
      </c>
      <c r="O7" s="1115" t="s">
        <v>299</v>
      </c>
      <c r="P7" s="1227" t="s">
        <v>229</v>
      </c>
      <c r="Q7" s="1228"/>
      <c r="R7" s="1228"/>
      <c r="S7" s="1089" t="s">
        <v>312</v>
      </c>
      <c r="T7" s="1115" t="s">
        <v>299</v>
      </c>
      <c r="U7" s="1227" t="s">
        <v>345</v>
      </c>
      <c r="V7" s="1228"/>
      <c r="W7" s="1228"/>
      <c r="X7" s="1089" t="s">
        <v>312</v>
      </c>
      <c r="Y7" s="1115" t="s">
        <v>299</v>
      </c>
      <c r="Z7" s="1181"/>
    </row>
    <row r="8" spans="1:26" ht="54" customHeight="1" thickBot="1">
      <c r="A8" s="1314"/>
      <c r="B8" s="1278"/>
      <c r="C8" s="1276"/>
      <c r="D8" s="1281"/>
      <c r="E8" s="1281"/>
      <c r="F8" s="77" t="s">
        <v>13</v>
      </c>
      <c r="G8" s="78" t="s">
        <v>14</v>
      </c>
      <c r="H8" s="78" t="s">
        <v>15</v>
      </c>
      <c r="I8" s="1090"/>
      <c r="J8" s="1116"/>
      <c r="K8" s="779" t="s">
        <v>13</v>
      </c>
      <c r="L8" s="78" t="s">
        <v>14</v>
      </c>
      <c r="M8" s="78" t="s">
        <v>15</v>
      </c>
      <c r="N8" s="1090"/>
      <c r="O8" s="1116"/>
      <c r="P8" s="779" t="s">
        <v>13</v>
      </c>
      <c r="Q8" s="78" t="s">
        <v>14</v>
      </c>
      <c r="R8" s="78" t="s">
        <v>15</v>
      </c>
      <c r="S8" s="1090"/>
      <c r="T8" s="1116"/>
      <c r="U8" s="779" t="s">
        <v>13</v>
      </c>
      <c r="V8" s="78" t="s">
        <v>14</v>
      </c>
      <c r="W8" s="78" t="s">
        <v>15</v>
      </c>
      <c r="X8" s="1090"/>
      <c r="Y8" s="1116"/>
      <c r="Z8" s="1314"/>
    </row>
    <row r="9" spans="1:26" ht="20.25" customHeight="1" thickBot="1">
      <c r="A9" s="82"/>
      <c r="B9" s="1315" t="s">
        <v>108</v>
      </c>
      <c r="C9" s="1316"/>
      <c r="D9" s="1316"/>
      <c r="E9" s="1316"/>
      <c r="F9" s="1212"/>
      <c r="G9" s="1212"/>
      <c r="H9" s="1212"/>
      <c r="I9" s="1316"/>
      <c r="J9" s="1316"/>
      <c r="K9" s="1316"/>
      <c r="L9" s="1316"/>
      <c r="M9" s="1316"/>
      <c r="N9" s="1316"/>
      <c r="O9" s="1316"/>
      <c r="P9" s="1316"/>
      <c r="Q9" s="1316"/>
      <c r="R9" s="1316"/>
      <c r="S9" s="1316"/>
      <c r="T9" s="1316"/>
      <c r="U9" s="1316"/>
      <c r="V9" s="1316"/>
      <c r="W9" s="1316"/>
      <c r="X9" s="1316"/>
      <c r="Y9" s="1316"/>
      <c r="Z9" s="1317"/>
    </row>
    <row r="10" spans="1:26" ht="30.75" customHeight="1">
      <c r="A10" s="151">
        <v>1</v>
      </c>
      <c r="B10" s="148" t="s">
        <v>341</v>
      </c>
      <c r="C10" s="376" t="s">
        <v>62</v>
      </c>
      <c r="D10" s="904">
        <v>72</v>
      </c>
      <c r="E10" s="40">
        <f aca="true" t="shared" si="0" ref="E10:E15">D10/36</f>
        <v>2</v>
      </c>
      <c r="F10" s="52">
        <v>2</v>
      </c>
      <c r="G10" s="143"/>
      <c r="H10" s="86">
        <v>1</v>
      </c>
      <c r="I10" s="144"/>
      <c r="J10" s="85" t="s">
        <v>69</v>
      </c>
      <c r="K10" s="52"/>
      <c r="L10" s="143"/>
      <c r="M10" s="86"/>
      <c r="N10" s="86"/>
      <c r="O10" s="85"/>
      <c r="P10" s="87"/>
      <c r="Q10" s="86"/>
      <c r="R10" s="86"/>
      <c r="S10" s="85"/>
      <c r="T10" s="967"/>
      <c r="U10" s="87"/>
      <c r="V10" s="86"/>
      <c r="W10" s="86"/>
      <c r="X10" s="86"/>
      <c r="Y10" s="760"/>
      <c r="Z10" s="90"/>
    </row>
    <row r="11" spans="1:26" ht="27" customHeight="1">
      <c r="A11" s="151">
        <v>2</v>
      </c>
      <c r="B11" s="148" t="s">
        <v>126</v>
      </c>
      <c r="C11" s="146" t="s">
        <v>33</v>
      </c>
      <c r="D11" s="904">
        <v>162</v>
      </c>
      <c r="E11" s="40">
        <f t="shared" si="0"/>
        <v>4.5</v>
      </c>
      <c r="F11" s="52">
        <v>3</v>
      </c>
      <c r="G11" s="143"/>
      <c r="H11" s="86">
        <v>1</v>
      </c>
      <c r="I11" s="144">
        <v>1</v>
      </c>
      <c r="J11" s="145"/>
      <c r="K11" s="52">
        <v>3</v>
      </c>
      <c r="L11" s="143"/>
      <c r="M11" s="86">
        <v>1</v>
      </c>
      <c r="N11" s="86">
        <v>2</v>
      </c>
      <c r="O11" s="85" t="s">
        <v>69</v>
      </c>
      <c r="P11" s="87"/>
      <c r="Q11" s="86"/>
      <c r="R11" s="86"/>
      <c r="S11" s="85"/>
      <c r="T11" s="967"/>
      <c r="U11" s="87"/>
      <c r="V11" s="86"/>
      <c r="W11" s="86"/>
      <c r="X11" s="86"/>
      <c r="Y11" s="760"/>
      <c r="Z11" s="90"/>
    </row>
    <row r="12" spans="1:26" ht="34.5" customHeight="1">
      <c r="A12" s="151">
        <v>3</v>
      </c>
      <c r="B12" s="149" t="s">
        <v>127</v>
      </c>
      <c r="C12" s="69" t="s">
        <v>59</v>
      </c>
      <c r="D12" s="904">
        <v>72</v>
      </c>
      <c r="E12" s="40">
        <f t="shared" si="0"/>
        <v>2</v>
      </c>
      <c r="F12" s="52"/>
      <c r="G12" s="143"/>
      <c r="H12" s="86"/>
      <c r="I12" s="144"/>
      <c r="J12" s="145"/>
      <c r="K12" s="52"/>
      <c r="L12" s="53"/>
      <c r="M12" s="53"/>
      <c r="N12" s="53"/>
      <c r="O12" s="85"/>
      <c r="P12" s="87"/>
      <c r="Q12" s="86"/>
      <c r="R12" s="86"/>
      <c r="S12" s="85"/>
      <c r="T12" s="967"/>
      <c r="U12" s="87">
        <v>2</v>
      </c>
      <c r="V12" s="86">
        <v>1</v>
      </c>
      <c r="W12" s="86"/>
      <c r="X12" s="86">
        <v>2</v>
      </c>
      <c r="Y12" s="755" t="s">
        <v>69</v>
      </c>
      <c r="Z12" s="90"/>
    </row>
    <row r="13" spans="1:26" ht="30" customHeight="1">
      <c r="A13" s="151">
        <v>4</v>
      </c>
      <c r="B13" s="150" t="s">
        <v>128</v>
      </c>
      <c r="C13" s="146" t="s">
        <v>33</v>
      </c>
      <c r="D13" s="904">
        <v>162</v>
      </c>
      <c r="E13" s="40">
        <f t="shared" si="0"/>
        <v>4.5</v>
      </c>
      <c r="F13" s="87">
        <v>3</v>
      </c>
      <c r="G13" s="86"/>
      <c r="H13" s="86">
        <v>1</v>
      </c>
      <c r="I13" s="144">
        <v>1</v>
      </c>
      <c r="J13" s="145"/>
      <c r="K13" s="87">
        <v>3</v>
      </c>
      <c r="L13" s="86"/>
      <c r="M13" s="86">
        <v>1</v>
      </c>
      <c r="N13" s="86">
        <v>2</v>
      </c>
      <c r="O13" s="85" t="s">
        <v>49</v>
      </c>
      <c r="P13" s="87"/>
      <c r="Q13" s="86"/>
      <c r="R13" s="86"/>
      <c r="S13" s="85"/>
      <c r="T13" s="967"/>
      <c r="U13" s="87"/>
      <c r="V13" s="86"/>
      <c r="W13" s="86"/>
      <c r="X13" s="86"/>
      <c r="Y13" s="755"/>
      <c r="Z13" s="90"/>
    </row>
    <row r="14" spans="1:26" ht="37.5" customHeight="1">
      <c r="A14" s="151">
        <v>5</v>
      </c>
      <c r="B14" s="150" t="s">
        <v>129</v>
      </c>
      <c r="C14" s="182" t="s">
        <v>130</v>
      </c>
      <c r="D14" s="904">
        <v>54</v>
      </c>
      <c r="E14" s="40">
        <f t="shared" si="0"/>
        <v>1.5</v>
      </c>
      <c r="F14" s="52"/>
      <c r="G14" s="143"/>
      <c r="H14" s="86"/>
      <c r="I14" s="144"/>
      <c r="J14" s="145"/>
      <c r="K14" s="52"/>
      <c r="L14" s="53"/>
      <c r="M14" s="53"/>
      <c r="N14" s="53"/>
      <c r="O14" s="85"/>
      <c r="P14" s="52">
        <v>2</v>
      </c>
      <c r="Q14" s="53">
        <v>1</v>
      </c>
      <c r="R14" s="53"/>
      <c r="S14" s="85"/>
      <c r="T14" s="967" t="s">
        <v>49</v>
      </c>
      <c r="U14" s="87"/>
      <c r="V14" s="86"/>
      <c r="W14" s="86"/>
      <c r="X14" s="86"/>
      <c r="Y14" s="760"/>
      <c r="Z14" s="90"/>
    </row>
    <row r="15" spans="1:26" ht="37.5" customHeight="1">
      <c r="A15" s="151">
        <v>6</v>
      </c>
      <c r="B15" s="150" t="s">
        <v>308</v>
      </c>
      <c r="C15" s="182" t="s">
        <v>41</v>
      </c>
      <c r="D15" s="904">
        <v>144</v>
      </c>
      <c r="E15" s="40">
        <f t="shared" si="0"/>
        <v>4</v>
      </c>
      <c r="F15" s="52"/>
      <c r="G15" s="143"/>
      <c r="H15" s="86"/>
      <c r="I15" s="144"/>
      <c r="J15" s="145"/>
      <c r="K15" s="52"/>
      <c r="L15" s="53"/>
      <c r="M15" s="53"/>
      <c r="N15" s="53"/>
      <c r="O15" s="85"/>
      <c r="P15" s="52">
        <v>4</v>
      </c>
      <c r="Q15" s="53"/>
      <c r="R15" s="53">
        <v>2</v>
      </c>
      <c r="S15" s="85"/>
      <c r="T15" s="967" t="s">
        <v>49</v>
      </c>
      <c r="U15" s="87"/>
      <c r="V15" s="86"/>
      <c r="W15" s="86"/>
      <c r="X15" s="86"/>
      <c r="Y15" s="760"/>
      <c r="Z15" s="1056" t="s">
        <v>347</v>
      </c>
    </row>
    <row r="16" spans="1:26" ht="22.5" customHeight="1">
      <c r="A16" s="151"/>
      <c r="B16" s="1282" t="s">
        <v>300</v>
      </c>
      <c r="C16" s="1283"/>
      <c r="D16" s="1283"/>
      <c r="E16" s="1283"/>
      <c r="F16" s="1283"/>
      <c r="G16" s="1283"/>
      <c r="H16" s="1283"/>
      <c r="I16" s="1283"/>
      <c r="J16" s="1283"/>
      <c r="K16" s="1283"/>
      <c r="L16" s="1283"/>
      <c r="M16" s="1283"/>
      <c r="N16" s="1283"/>
      <c r="O16" s="1283"/>
      <c r="P16" s="1283"/>
      <c r="Q16" s="1283"/>
      <c r="R16" s="1283"/>
      <c r="S16" s="1283"/>
      <c r="T16" s="1283"/>
      <c r="U16" s="1283"/>
      <c r="V16" s="1283"/>
      <c r="W16" s="1283"/>
      <c r="X16" s="1283"/>
      <c r="Y16" s="1283"/>
      <c r="Z16" s="1284"/>
    </row>
    <row r="17" spans="1:26" ht="26.25" customHeight="1">
      <c r="A17" s="151">
        <v>1</v>
      </c>
      <c r="B17" s="150" t="s">
        <v>40</v>
      </c>
      <c r="C17" s="146" t="s">
        <v>147</v>
      </c>
      <c r="D17" s="904">
        <v>990</v>
      </c>
      <c r="E17" s="40">
        <f>D17/36</f>
        <v>27.5</v>
      </c>
      <c r="F17" s="52">
        <v>6</v>
      </c>
      <c r="G17" s="143">
        <v>1</v>
      </c>
      <c r="H17" s="86">
        <v>4</v>
      </c>
      <c r="I17" s="144"/>
      <c r="J17" s="145"/>
      <c r="K17" s="52">
        <v>6</v>
      </c>
      <c r="L17" s="53">
        <v>1</v>
      </c>
      <c r="M17" s="53">
        <v>4</v>
      </c>
      <c r="N17" s="53"/>
      <c r="O17" s="85"/>
      <c r="P17" s="87">
        <v>7</v>
      </c>
      <c r="Q17" s="86">
        <v>1</v>
      </c>
      <c r="R17" s="86">
        <v>4</v>
      </c>
      <c r="S17" s="85"/>
      <c r="T17" s="967"/>
      <c r="U17" s="87">
        <v>6</v>
      </c>
      <c r="V17" s="86">
        <v>2</v>
      </c>
      <c r="W17" s="86">
        <v>4</v>
      </c>
      <c r="X17" s="86"/>
      <c r="Y17" s="755"/>
      <c r="Z17" s="90"/>
    </row>
    <row r="18" spans="1:26" ht="23.25" customHeight="1">
      <c r="A18" s="1163">
        <v>2</v>
      </c>
      <c r="B18" s="1263" t="s">
        <v>309</v>
      </c>
      <c r="C18" s="146" t="s">
        <v>221</v>
      </c>
      <c r="D18" s="904">
        <v>72</v>
      </c>
      <c r="E18" s="40">
        <f>D18/36</f>
        <v>2</v>
      </c>
      <c r="F18" s="52"/>
      <c r="G18" s="143"/>
      <c r="H18" s="86"/>
      <c r="I18" s="144"/>
      <c r="J18" s="145"/>
      <c r="K18" s="52"/>
      <c r="L18" s="143"/>
      <c r="M18" s="53"/>
      <c r="N18" s="53"/>
      <c r="O18" s="85"/>
      <c r="P18" s="87">
        <v>2</v>
      </c>
      <c r="Q18" s="86"/>
      <c r="R18" s="86">
        <v>1</v>
      </c>
      <c r="S18" s="85"/>
      <c r="T18" s="967"/>
      <c r="U18" s="87"/>
      <c r="V18" s="86"/>
      <c r="W18" s="86"/>
      <c r="X18" s="86"/>
      <c r="Y18" s="755"/>
      <c r="Z18" s="90"/>
    </row>
    <row r="19" spans="1:26" ht="21" thickBot="1">
      <c r="A19" s="1273"/>
      <c r="B19" s="1268"/>
      <c r="C19" s="915" t="s">
        <v>222</v>
      </c>
      <c r="D19" s="916">
        <v>432</v>
      </c>
      <c r="E19" s="917">
        <f>D19/36</f>
        <v>12</v>
      </c>
      <c r="F19" s="364">
        <v>2</v>
      </c>
      <c r="G19" s="365"/>
      <c r="H19" s="355">
        <v>2</v>
      </c>
      <c r="I19" s="366"/>
      <c r="J19" s="369"/>
      <c r="K19" s="364">
        <v>2</v>
      </c>
      <c r="L19" s="365"/>
      <c r="M19" s="355">
        <v>2</v>
      </c>
      <c r="N19" s="355"/>
      <c r="O19" s="105"/>
      <c r="P19" s="368">
        <v>2</v>
      </c>
      <c r="Q19" s="355"/>
      <c r="R19" s="355">
        <v>2</v>
      </c>
      <c r="S19" s="105"/>
      <c r="T19" s="968"/>
      <c r="U19" s="368"/>
      <c r="V19" s="355">
        <v>4</v>
      </c>
      <c r="W19" s="355"/>
      <c r="X19" s="355"/>
      <c r="Y19" s="901"/>
      <c r="Z19" s="137"/>
    </row>
    <row r="20" spans="1:26" ht="49.5" customHeight="1">
      <c r="A20" s="151">
        <v>3</v>
      </c>
      <c r="B20" s="1319" t="s">
        <v>156</v>
      </c>
      <c r="C20" s="1320"/>
      <c r="D20" s="918"/>
      <c r="E20" s="661"/>
      <c r="F20" s="200"/>
      <c r="G20" s="919"/>
      <c r="H20" s="123"/>
      <c r="I20" s="920"/>
      <c r="J20" s="89"/>
      <c r="K20" s="200"/>
      <c r="L20" s="195"/>
      <c r="M20" s="195"/>
      <c r="N20" s="195"/>
      <c r="O20" s="419"/>
      <c r="P20" s="921"/>
      <c r="Q20" s="123"/>
      <c r="R20" s="123"/>
      <c r="S20" s="419"/>
      <c r="T20" s="969"/>
      <c r="U20" s="921"/>
      <c r="V20" s="123"/>
      <c r="W20" s="123"/>
      <c r="X20" s="123"/>
      <c r="Y20" s="954"/>
      <c r="Z20" s="285"/>
    </row>
    <row r="21" spans="1:26" ht="21" thickBot="1">
      <c r="A21" s="151"/>
      <c r="B21" s="150"/>
      <c r="C21" s="183" t="s">
        <v>148</v>
      </c>
      <c r="D21" s="673">
        <f>SUM(D10:D20)</f>
        <v>2160</v>
      </c>
      <c r="E21" s="793">
        <f>SUM(E10:E20)</f>
        <v>60</v>
      </c>
      <c r="F21" s="52"/>
      <c r="G21" s="143"/>
      <c r="H21" s="425">
        <f>SUM(F10:H19)</f>
        <v>26</v>
      </c>
      <c r="I21" s="144"/>
      <c r="J21" s="145"/>
      <c r="K21" s="52"/>
      <c r="L21" s="53"/>
      <c r="M21" s="425">
        <f>SUM(K10:M19)</f>
        <v>23</v>
      </c>
      <c r="N21" s="425"/>
      <c r="O21" s="85"/>
      <c r="P21" s="87"/>
      <c r="Q21" s="86"/>
      <c r="R21" s="425">
        <f>SUM(P10:R19)</f>
        <v>28</v>
      </c>
      <c r="S21" s="85"/>
      <c r="T21" s="967"/>
      <c r="U21" s="87"/>
      <c r="V21" s="86"/>
      <c r="W21" s="425">
        <f>SUM(U10:W19)</f>
        <v>19</v>
      </c>
      <c r="X21" s="425"/>
      <c r="Y21" s="760"/>
      <c r="Z21" s="90"/>
    </row>
    <row r="22" spans="1:26" ht="21" thickBot="1">
      <c r="A22" s="109"/>
      <c r="B22" s="1270" t="s">
        <v>109</v>
      </c>
      <c r="C22" s="1271"/>
      <c r="D22" s="1271"/>
      <c r="E22" s="1271"/>
      <c r="F22" s="1271"/>
      <c r="G22" s="1271"/>
      <c r="H22" s="1271"/>
      <c r="I22" s="1271"/>
      <c r="J22" s="1271"/>
      <c r="K22" s="1271"/>
      <c r="L22" s="1271"/>
      <c r="M22" s="1271"/>
      <c r="N22" s="1271"/>
      <c r="O22" s="1271"/>
      <c r="P22" s="1271"/>
      <c r="Q22" s="1271"/>
      <c r="R22" s="1271"/>
      <c r="S22" s="1271"/>
      <c r="T22" s="1271"/>
      <c r="U22" s="1271"/>
      <c r="V22" s="1271"/>
      <c r="W22" s="1271"/>
      <c r="X22" s="1271"/>
      <c r="Y22" s="1271"/>
      <c r="Z22" s="1272"/>
    </row>
    <row r="23" spans="1:26" s="657" customFormat="1" ht="19.5" customHeight="1">
      <c r="A23" s="135"/>
      <c r="B23" s="1324" t="s">
        <v>226</v>
      </c>
      <c r="C23" s="1325"/>
      <c r="D23" s="1325"/>
      <c r="E23" s="1325"/>
      <c r="F23" s="1325"/>
      <c r="G23" s="1325"/>
      <c r="H23" s="1325"/>
      <c r="I23" s="1325"/>
      <c r="J23" s="1325"/>
      <c r="K23" s="1325"/>
      <c r="L23" s="1325"/>
      <c r="M23" s="1325"/>
      <c r="N23" s="1325"/>
      <c r="O23" s="1325"/>
      <c r="P23" s="1325"/>
      <c r="Q23" s="1325"/>
      <c r="R23" s="1325"/>
      <c r="S23" s="1325"/>
      <c r="T23" s="1325"/>
      <c r="U23" s="1325"/>
      <c r="V23" s="1325"/>
      <c r="W23" s="1325"/>
      <c r="X23" s="1325"/>
      <c r="Y23" s="1325"/>
      <c r="Z23" s="1325"/>
    </row>
    <row r="24" spans="1:26" s="657" customFormat="1" ht="19.5" customHeight="1">
      <c r="A24" s="135"/>
      <c r="B24" s="1254" t="s">
        <v>316</v>
      </c>
      <c r="C24" s="1269"/>
      <c r="D24" s="1269"/>
      <c r="E24" s="1269"/>
      <c r="F24" s="1269"/>
      <c r="G24" s="1269"/>
      <c r="H24" s="1269"/>
      <c r="I24" s="1269"/>
      <c r="J24" s="643"/>
      <c r="K24" s="644"/>
      <c r="L24" s="644"/>
      <c r="M24" s="644"/>
      <c r="N24" s="644"/>
      <c r="O24" s="644"/>
      <c r="P24" s="644"/>
      <c r="Q24" s="644"/>
      <c r="R24" s="644"/>
      <c r="S24" s="644"/>
      <c r="T24" s="644"/>
      <c r="U24" s="644"/>
      <c r="V24" s="644"/>
      <c r="W24" s="644"/>
      <c r="X24" s="644"/>
      <c r="Y24" s="644"/>
      <c r="Z24" s="644"/>
    </row>
    <row r="25" spans="1:26" s="657" customFormat="1" ht="19.5" customHeight="1">
      <c r="A25" s="135"/>
      <c r="B25" s="1254" t="s">
        <v>317</v>
      </c>
      <c r="C25" s="1326"/>
      <c r="D25" s="1326"/>
      <c r="E25" s="1326"/>
      <c r="F25" s="1326"/>
      <c r="G25" s="1326"/>
      <c r="H25" s="1326"/>
      <c r="I25" s="1326"/>
      <c r="J25" s="1326"/>
      <c r="K25" s="1326"/>
      <c r="L25" s="1326"/>
      <c r="M25" s="1326"/>
      <c r="N25" s="1326"/>
      <c r="O25" s="1326"/>
      <c r="P25" s="1326"/>
      <c r="Q25" s="1326"/>
      <c r="R25" s="1326"/>
      <c r="S25" s="1326"/>
      <c r="T25" s="1326"/>
      <c r="U25" s="1326"/>
      <c r="V25" s="1326"/>
      <c r="W25" s="1326"/>
      <c r="X25" s="1326"/>
      <c r="Y25" s="1326"/>
      <c r="Z25" s="1326"/>
    </row>
    <row r="26" spans="1:26" s="657" customFormat="1" ht="18">
      <c r="A26" s="135"/>
      <c r="B26" s="1254" t="s">
        <v>267</v>
      </c>
      <c r="C26" s="1326"/>
      <c r="D26" s="1326"/>
      <c r="E26" s="1326"/>
      <c r="F26" s="1326"/>
      <c r="G26" s="1326"/>
      <c r="H26" s="1326"/>
      <c r="I26" s="1326"/>
      <c r="J26" s="1326"/>
      <c r="K26" s="1326"/>
      <c r="L26" s="1326"/>
      <c r="M26" s="1326"/>
      <c r="N26" s="1326"/>
      <c r="O26" s="1326"/>
      <c r="P26" s="1326"/>
      <c r="Q26" s="1326"/>
      <c r="R26" s="1326"/>
      <c r="S26" s="1326"/>
      <c r="T26" s="1326"/>
      <c r="U26" s="1326"/>
      <c r="V26" s="1326"/>
      <c r="W26" s="1326"/>
      <c r="X26" s="1326"/>
      <c r="Y26" s="1326"/>
      <c r="Z26" s="1326"/>
    </row>
    <row r="27" spans="1:35" s="657" customFormat="1" ht="3.75" customHeight="1" thickBot="1">
      <c r="A27" s="1287" t="s">
        <v>313</v>
      </c>
      <c r="B27" s="1288"/>
      <c r="C27" s="1288"/>
      <c r="D27" s="1288"/>
      <c r="E27" s="1288"/>
      <c r="F27" s="1288"/>
      <c r="G27" s="1288"/>
      <c r="H27" s="1288"/>
      <c r="I27" s="1288"/>
      <c r="J27" s="1288"/>
      <c r="K27" s="1288"/>
      <c r="L27" s="1288"/>
      <c r="M27" s="1288"/>
      <c r="N27" s="1288"/>
      <c r="O27" s="1288"/>
      <c r="P27" s="1288"/>
      <c r="Q27" s="1288"/>
      <c r="R27" s="1288"/>
      <c r="S27" s="1288"/>
      <c r="T27" s="1288"/>
      <c r="U27" s="1288"/>
      <c r="V27" s="1288"/>
      <c r="W27" s="1288"/>
      <c r="X27" s="1288"/>
      <c r="Y27" s="1288"/>
      <c r="Z27" s="1288"/>
      <c r="AA27" s="643"/>
      <c r="AB27" s="643"/>
      <c r="AC27" s="643"/>
      <c r="AD27" s="643"/>
      <c r="AE27" s="643"/>
      <c r="AF27" s="643"/>
      <c r="AG27" s="643"/>
      <c r="AH27" s="643"/>
      <c r="AI27" s="643"/>
    </row>
    <row r="28" spans="1:26" s="657" customFormat="1" ht="35.25" customHeight="1">
      <c r="A28" s="152">
        <v>1</v>
      </c>
      <c r="B28" s="652" t="s">
        <v>131</v>
      </c>
      <c r="C28" s="154" t="s">
        <v>47</v>
      </c>
      <c r="D28" s="905">
        <v>360</v>
      </c>
      <c r="E28" s="661">
        <f>D28/36</f>
        <v>10</v>
      </c>
      <c r="F28" s="209">
        <v>2</v>
      </c>
      <c r="G28" s="210"/>
      <c r="H28" s="210">
        <v>2</v>
      </c>
      <c r="I28" s="956">
        <v>1</v>
      </c>
      <c r="J28" s="160"/>
      <c r="K28" s="209">
        <v>2</v>
      </c>
      <c r="L28" s="210"/>
      <c r="M28" s="210">
        <v>2</v>
      </c>
      <c r="N28" s="210">
        <v>2</v>
      </c>
      <c r="O28" s="937" t="s">
        <v>69</v>
      </c>
      <c r="P28" s="209">
        <v>2</v>
      </c>
      <c r="Q28" s="210"/>
      <c r="R28" s="210">
        <v>2</v>
      </c>
      <c r="S28" s="960">
        <v>1</v>
      </c>
      <c r="T28" s="160"/>
      <c r="U28" s="209">
        <v>2</v>
      </c>
      <c r="V28" s="210"/>
      <c r="W28" s="210">
        <v>2</v>
      </c>
      <c r="X28" s="210">
        <v>2</v>
      </c>
      <c r="Y28" s="938" t="s">
        <v>69</v>
      </c>
      <c r="Z28" s="944"/>
    </row>
    <row r="29" spans="1:26" s="657" customFormat="1" ht="30.75" customHeight="1">
      <c r="A29" s="152">
        <v>2</v>
      </c>
      <c r="B29" s="149" t="s">
        <v>132</v>
      </c>
      <c r="C29" s="147" t="s">
        <v>48</v>
      </c>
      <c r="D29" s="906">
        <v>342</v>
      </c>
      <c r="E29" s="40">
        <f>D29/36</f>
        <v>9.5</v>
      </c>
      <c r="F29" s="161">
        <v>2</v>
      </c>
      <c r="G29" s="162"/>
      <c r="H29" s="162">
        <v>2</v>
      </c>
      <c r="I29" s="957">
        <v>1</v>
      </c>
      <c r="J29" s="163"/>
      <c r="K29" s="161">
        <v>2</v>
      </c>
      <c r="L29" s="162"/>
      <c r="M29" s="162">
        <v>2</v>
      </c>
      <c r="N29" s="210">
        <v>2</v>
      </c>
      <c r="O29" s="938" t="s">
        <v>69</v>
      </c>
      <c r="P29" s="161">
        <v>2</v>
      </c>
      <c r="Q29" s="162"/>
      <c r="R29" s="162">
        <v>2</v>
      </c>
      <c r="S29" s="957">
        <v>1</v>
      </c>
      <c r="T29" s="163"/>
      <c r="U29" s="161">
        <v>2</v>
      </c>
      <c r="V29" s="162"/>
      <c r="W29" s="162">
        <v>2</v>
      </c>
      <c r="X29" s="210">
        <v>2</v>
      </c>
      <c r="Y29" s="938" t="s">
        <v>69</v>
      </c>
      <c r="Z29" s="945"/>
    </row>
    <row r="30" spans="1:26" s="657" customFormat="1" ht="33" customHeight="1">
      <c r="A30" s="152">
        <v>3</v>
      </c>
      <c r="B30" s="149" t="s">
        <v>133</v>
      </c>
      <c r="C30" s="147" t="s">
        <v>134</v>
      </c>
      <c r="D30" s="906">
        <v>18</v>
      </c>
      <c r="E30" s="40">
        <f>D30/36</f>
        <v>0.5</v>
      </c>
      <c r="F30" s="161"/>
      <c r="G30" s="162"/>
      <c r="H30" s="162"/>
      <c r="I30" s="957"/>
      <c r="J30" s="163"/>
      <c r="K30" s="161"/>
      <c r="L30" s="162"/>
      <c r="M30" s="162"/>
      <c r="N30" s="162"/>
      <c r="O30" s="163"/>
      <c r="P30" s="161"/>
      <c r="Q30" s="162"/>
      <c r="R30" s="162"/>
      <c r="S30" s="957"/>
      <c r="T30" s="163"/>
      <c r="U30" s="161"/>
      <c r="V30" s="162"/>
      <c r="W30" s="162"/>
      <c r="X30" s="210"/>
      <c r="Y30" s="755" t="s">
        <v>50</v>
      </c>
      <c r="Z30" s="946" t="s">
        <v>315</v>
      </c>
    </row>
    <row r="31" spans="1:26" s="657" customFormat="1" ht="21.75" customHeight="1">
      <c r="A31" s="649">
        <v>4</v>
      </c>
      <c r="B31" s="912" t="s">
        <v>310</v>
      </c>
      <c r="C31" s="913" t="s">
        <v>58</v>
      </c>
      <c r="D31" s="914">
        <v>108</v>
      </c>
      <c r="E31" s="40">
        <f>D31/36</f>
        <v>3</v>
      </c>
      <c r="F31" s="205">
        <v>2</v>
      </c>
      <c r="G31" s="206">
        <v>1</v>
      </c>
      <c r="H31" s="206"/>
      <c r="I31" s="958">
        <v>1</v>
      </c>
      <c r="J31" s="207"/>
      <c r="K31" s="205">
        <v>2</v>
      </c>
      <c r="L31" s="206">
        <v>1</v>
      </c>
      <c r="M31" s="206"/>
      <c r="N31" s="206">
        <v>2</v>
      </c>
      <c r="O31" s="939" t="s">
        <v>49</v>
      </c>
      <c r="P31" s="205"/>
      <c r="Q31" s="206"/>
      <c r="R31" s="206"/>
      <c r="S31" s="958"/>
      <c r="T31" s="207"/>
      <c r="U31" s="205"/>
      <c r="V31" s="206"/>
      <c r="W31" s="206"/>
      <c r="X31" s="318"/>
      <c r="Y31" s="901"/>
      <c r="Z31" s="947"/>
    </row>
    <row r="32" spans="1:26" s="657" customFormat="1" ht="24.75" customHeight="1" thickBot="1">
      <c r="A32" s="659">
        <v>5</v>
      </c>
      <c r="B32" s="133" t="s">
        <v>135</v>
      </c>
      <c r="C32" s="133" t="s">
        <v>45</v>
      </c>
      <c r="D32" s="907">
        <v>162</v>
      </c>
      <c r="E32" s="41">
        <f>D32/36</f>
        <v>4.5</v>
      </c>
      <c r="F32" s="164"/>
      <c r="G32" s="165"/>
      <c r="H32" s="165"/>
      <c r="I32" s="959"/>
      <c r="J32" s="166"/>
      <c r="K32" s="164"/>
      <c r="L32" s="165"/>
      <c r="M32" s="165"/>
      <c r="N32" s="165"/>
      <c r="O32" s="166"/>
      <c r="P32" s="164">
        <v>3</v>
      </c>
      <c r="Q32" s="165">
        <v>1</v>
      </c>
      <c r="R32" s="165"/>
      <c r="S32" s="959">
        <v>1</v>
      </c>
      <c r="T32" s="166"/>
      <c r="U32" s="164">
        <v>2</v>
      </c>
      <c r="V32" s="165">
        <v>2</v>
      </c>
      <c r="W32" s="165"/>
      <c r="X32" s="165">
        <v>2</v>
      </c>
      <c r="Y32" s="955" t="s">
        <v>69</v>
      </c>
      <c r="Z32" s="948"/>
    </row>
    <row r="33" spans="1:26" s="657" customFormat="1" ht="20.25">
      <c r="A33" s="135"/>
      <c r="B33" s="134"/>
      <c r="C33" s="134"/>
      <c r="D33" s="908">
        <f>SUM(D28:D32)</f>
        <v>990</v>
      </c>
      <c r="E33" s="194">
        <f>SUM(E28:E32)</f>
        <v>27.5</v>
      </c>
      <c r="F33" s="651"/>
      <c r="G33" s="212"/>
      <c r="H33" s="650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3"/>
      <c r="Z33" s="214"/>
    </row>
    <row r="34" spans="1:26" s="657" customFormat="1" ht="21" thickBot="1">
      <c r="A34" s="135"/>
      <c r="B34" s="1292" t="s">
        <v>318</v>
      </c>
      <c r="C34" s="1293"/>
      <c r="D34" s="1293"/>
      <c r="E34" s="1293"/>
      <c r="F34" s="1293"/>
      <c r="G34" s="1293"/>
      <c r="H34" s="1293"/>
      <c r="I34" s="1293"/>
      <c r="J34" s="1293"/>
      <c r="K34" s="1293"/>
      <c r="L34" s="1293"/>
      <c r="M34" s="1293"/>
      <c r="N34" s="1293"/>
      <c r="O34" s="1293"/>
      <c r="P34" s="212"/>
      <c r="Q34" s="212"/>
      <c r="R34" s="212"/>
      <c r="S34" s="212"/>
      <c r="T34" s="212"/>
      <c r="U34" s="212"/>
      <c r="V34" s="212"/>
      <c r="W34" s="212"/>
      <c r="X34" s="212"/>
      <c r="Y34" s="213"/>
      <c r="Z34" s="326" t="s">
        <v>403</v>
      </c>
    </row>
    <row r="35" spans="1:26" s="657" customFormat="1" ht="35.25" customHeight="1">
      <c r="A35" s="654">
        <v>1</v>
      </c>
      <c r="B35" s="655" t="s">
        <v>131</v>
      </c>
      <c r="C35" s="656" t="s">
        <v>47</v>
      </c>
      <c r="D35" s="905">
        <v>234</v>
      </c>
      <c r="E35" s="661">
        <f aca="true" t="shared" si="1" ref="E35:E40">D35/36</f>
        <v>6.5</v>
      </c>
      <c r="F35" s="158"/>
      <c r="G35" s="159"/>
      <c r="H35" s="159"/>
      <c r="I35" s="960"/>
      <c r="J35" s="160"/>
      <c r="K35" s="158"/>
      <c r="L35" s="159"/>
      <c r="M35" s="159"/>
      <c r="N35" s="159"/>
      <c r="O35" s="937"/>
      <c r="P35" s="158">
        <v>3</v>
      </c>
      <c r="Q35" s="159"/>
      <c r="R35" s="159">
        <v>2</v>
      </c>
      <c r="S35" s="960">
        <v>1</v>
      </c>
      <c r="T35" s="160"/>
      <c r="U35" s="158">
        <v>3</v>
      </c>
      <c r="V35" s="159"/>
      <c r="W35" s="159">
        <v>2</v>
      </c>
      <c r="X35" s="159">
        <v>2</v>
      </c>
      <c r="Y35" s="937" t="s">
        <v>69</v>
      </c>
      <c r="Z35" s="949"/>
    </row>
    <row r="36" spans="1:26" s="657" customFormat="1" ht="33.75" customHeight="1">
      <c r="A36" s="151">
        <v>2</v>
      </c>
      <c r="B36" s="653" t="s">
        <v>132</v>
      </c>
      <c r="C36" s="147" t="s">
        <v>48</v>
      </c>
      <c r="D36" s="906">
        <v>234</v>
      </c>
      <c r="E36" s="40">
        <f t="shared" si="1"/>
        <v>6.5</v>
      </c>
      <c r="F36" s="161"/>
      <c r="G36" s="162"/>
      <c r="H36" s="162"/>
      <c r="I36" s="957"/>
      <c r="J36" s="163"/>
      <c r="K36" s="161"/>
      <c r="L36" s="162"/>
      <c r="M36" s="162"/>
      <c r="N36" s="210"/>
      <c r="O36" s="938"/>
      <c r="P36" s="161">
        <v>3</v>
      </c>
      <c r="Q36" s="162"/>
      <c r="R36" s="162">
        <v>2</v>
      </c>
      <c r="S36" s="957">
        <v>1</v>
      </c>
      <c r="T36" s="163"/>
      <c r="U36" s="161">
        <v>3</v>
      </c>
      <c r="V36" s="162"/>
      <c r="W36" s="162">
        <v>2</v>
      </c>
      <c r="X36" s="210">
        <v>2</v>
      </c>
      <c r="Y36" s="938" t="s">
        <v>69</v>
      </c>
      <c r="Z36" s="945"/>
    </row>
    <row r="37" spans="1:26" s="657" customFormat="1" ht="30">
      <c r="A37" s="151">
        <v>3</v>
      </c>
      <c r="B37" s="76" t="s">
        <v>268</v>
      </c>
      <c r="C37" s="147" t="s">
        <v>47</v>
      </c>
      <c r="D37" s="906">
        <v>234</v>
      </c>
      <c r="E37" s="40">
        <f t="shared" si="1"/>
        <v>6.5</v>
      </c>
      <c r="F37" s="161">
        <v>3</v>
      </c>
      <c r="G37" s="162"/>
      <c r="H37" s="162">
        <v>2</v>
      </c>
      <c r="I37" s="957">
        <v>1</v>
      </c>
      <c r="J37" s="163"/>
      <c r="K37" s="161">
        <v>3</v>
      </c>
      <c r="L37" s="162"/>
      <c r="M37" s="162">
        <v>2</v>
      </c>
      <c r="N37" s="210">
        <v>2</v>
      </c>
      <c r="O37" s="938" t="s">
        <v>69</v>
      </c>
      <c r="P37" s="161"/>
      <c r="Q37" s="162"/>
      <c r="R37" s="162"/>
      <c r="S37" s="957"/>
      <c r="T37" s="163"/>
      <c r="U37" s="161"/>
      <c r="V37" s="162"/>
      <c r="W37" s="162"/>
      <c r="X37" s="210"/>
      <c r="Y37" s="938"/>
      <c r="Z37" s="945"/>
    </row>
    <row r="38" spans="1:26" s="657" customFormat="1" ht="30">
      <c r="A38" s="151">
        <v>4</v>
      </c>
      <c r="B38" s="149" t="s">
        <v>241</v>
      </c>
      <c r="C38" s="147" t="s">
        <v>47</v>
      </c>
      <c r="D38" s="906">
        <v>18</v>
      </c>
      <c r="E38" s="40">
        <f t="shared" si="1"/>
        <v>0.5</v>
      </c>
      <c r="F38" s="161"/>
      <c r="G38" s="162"/>
      <c r="H38" s="162"/>
      <c r="I38" s="957"/>
      <c r="J38" s="163"/>
      <c r="K38" s="161"/>
      <c r="L38" s="162"/>
      <c r="M38" s="162"/>
      <c r="N38" s="162"/>
      <c r="O38" s="163"/>
      <c r="P38" s="161"/>
      <c r="Q38" s="162"/>
      <c r="R38" s="162"/>
      <c r="S38" s="972"/>
      <c r="T38" s="755"/>
      <c r="U38" s="161"/>
      <c r="V38" s="162"/>
      <c r="W38" s="162"/>
      <c r="X38" s="210"/>
      <c r="Y38" s="755" t="s">
        <v>50</v>
      </c>
      <c r="Z38" s="945"/>
    </row>
    <row r="39" spans="1:26" s="657" customFormat="1" ht="20.25">
      <c r="A39" s="737">
        <v>5</v>
      </c>
      <c r="B39" s="912" t="s">
        <v>310</v>
      </c>
      <c r="C39" s="913" t="s">
        <v>58</v>
      </c>
      <c r="D39" s="914">
        <v>108</v>
      </c>
      <c r="E39" s="40">
        <f t="shared" si="1"/>
        <v>3</v>
      </c>
      <c r="F39" s="205">
        <v>2</v>
      </c>
      <c r="G39" s="206">
        <v>1</v>
      </c>
      <c r="H39" s="206"/>
      <c r="I39" s="958">
        <v>1</v>
      </c>
      <c r="J39" s="207"/>
      <c r="K39" s="205">
        <v>2</v>
      </c>
      <c r="L39" s="206">
        <v>1</v>
      </c>
      <c r="M39" s="206"/>
      <c r="N39" s="206">
        <v>2</v>
      </c>
      <c r="O39" s="939" t="s">
        <v>49</v>
      </c>
      <c r="P39" s="205"/>
      <c r="Q39" s="206"/>
      <c r="R39" s="206"/>
      <c r="S39" s="958"/>
      <c r="T39" s="207"/>
      <c r="U39" s="205"/>
      <c r="V39" s="206"/>
      <c r="W39" s="206"/>
      <c r="X39" s="318"/>
      <c r="Y39" s="901"/>
      <c r="Z39" s="947"/>
    </row>
    <row r="40" spans="1:26" s="657" customFormat="1" ht="21" thickBot="1">
      <c r="A40" s="659">
        <v>6</v>
      </c>
      <c r="B40" s="658" t="s">
        <v>135</v>
      </c>
      <c r="C40" s="133" t="s">
        <v>45</v>
      </c>
      <c r="D40" s="907">
        <v>162</v>
      </c>
      <c r="E40" s="41">
        <f t="shared" si="1"/>
        <v>4.5</v>
      </c>
      <c r="F40" s="164"/>
      <c r="G40" s="165"/>
      <c r="H40" s="165"/>
      <c r="I40" s="959"/>
      <c r="J40" s="166"/>
      <c r="K40" s="164"/>
      <c r="L40" s="165"/>
      <c r="M40" s="165"/>
      <c r="N40" s="165"/>
      <c r="O40" s="166"/>
      <c r="P40" s="164">
        <v>3</v>
      </c>
      <c r="Q40" s="165">
        <v>1</v>
      </c>
      <c r="R40" s="165"/>
      <c r="S40" s="959">
        <v>1</v>
      </c>
      <c r="T40" s="166"/>
      <c r="U40" s="164">
        <v>2</v>
      </c>
      <c r="V40" s="165">
        <v>2</v>
      </c>
      <c r="W40" s="165"/>
      <c r="X40" s="165">
        <v>2</v>
      </c>
      <c r="Y40" s="955" t="s">
        <v>69</v>
      </c>
      <c r="Z40" s="948"/>
    </row>
    <row r="41" spans="1:26" s="657" customFormat="1" ht="17.25" customHeight="1">
      <c r="A41" s="135"/>
      <c r="B41" s="134"/>
      <c r="C41" s="134"/>
      <c r="D41" s="908">
        <f>SUM(D35:D40)</f>
        <v>990</v>
      </c>
      <c r="E41" s="194">
        <f>SUM(E35:E40)</f>
        <v>27.5</v>
      </c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3"/>
      <c r="Z41" s="214"/>
    </row>
    <row r="42" spans="1:26" s="657" customFormat="1" ht="17.25" customHeight="1" thickBot="1">
      <c r="A42" s="135"/>
      <c r="B42" s="1292" t="s">
        <v>319</v>
      </c>
      <c r="C42" s="1293"/>
      <c r="D42" s="1293"/>
      <c r="E42" s="1293"/>
      <c r="F42" s="1293"/>
      <c r="G42" s="1293"/>
      <c r="H42" s="1293"/>
      <c r="I42" s="1293"/>
      <c r="J42" s="1293"/>
      <c r="K42" s="1293"/>
      <c r="L42" s="1293"/>
      <c r="M42" s="1293"/>
      <c r="N42" s="1293"/>
      <c r="O42" s="1293"/>
      <c r="P42" s="212"/>
      <c r="Q42" s="212"/>
      <c r="R42" s="212"/>
      <c r="S42" s="212"/>
      <c r="T42" s="212"/>
      <c r="U42" s="212"/>
      <c r="V42" s="212"/>
      <c r="W42" s="212"/>
      <c r="X42" s="212"/>
      <c r="Y42" s="213"/>
      <c r="Z42" s="326" t="s">
        <v>403</v>
      </c>
    </row>
    <row r="43" spans="1:26" s="657" customFormat="1" ht="34.5" customHeight="1">
      <c r="A43" s="654">
        <v>1</v>
      </c>
      <c r="B43" s="74" t="s">
        <v>131</v>
      </c>
      <c r="C43" s="147" t="s">
        <v>47</v>
      </c>
      <c r="D43" s="905">
        <v>234</v>
      </c>
      <c r="E43" s="661">
        <f aca="true" t="shared" si="2" ref="E43:E48">D43/36</f>
        <v>6.5</v>
      </c>
      <c r="F43" s="158"/>
      <c r="G43" s="159"/>
      <c r="H43" s="159"/>
      <c r="I43" s="960"/>
      <c r="J43" s="160"/>
      <c r="K43" s="158"/>
      <c r="L43" s="159"/>
      <c r="M43" s="159"/>
      <c r="N43" s="159"/>
      <c r="O43" s="937"/>
      <c r="P43" s="158">
        <v>3</v>
      </c>
      <c r="Q43" s="159"/>
      <c r="R43" s="159">
        <v>2</v>
      </c>
      <c r="S43" s="960">
        <v>1</v>
      </c>
      <c r="T43" s="160"/>
      <c r="U43" s="158">
        <v>3</v>
      </c>
      <c r="V43" s="159"/>
      <c r="W43" s="159">
        <v>2</v>
      </c>
      <c r="X43" s="159">
        <v>2</v>
      </c>
      <c r="Y43" s="937" t="s">
        <v>69</v>
      </c>
      <c r="Z43" s="949"/>
    </row>
    <row r="44" spans="1:26" s="657" customFormat="1" ht="35.25" customHeight="1">
      <c r="A44" s="151">
        <v>2</v>
      </c>
      <c r="B44" s="74" t="s">
        <v>132</v>
      </c>
      <c r="C44" s="147" t="s">
        <v>48</v>
      </c>
      <c r="D44" s="906">
        <v>234</v>
      </c>
      <c r="E44" s="40">
        <f t="shared" si="2"/>
        <v>6.5</v>
      </c>
      <c r="F44" s="161"/>
      <c r="G44" s="162"/>
      <c r="H44" s="162"/>
      <c r="I44" s="957"/>
      <c r="J44" s="163"/>
      <c r="K44" s="161"/>
      <c r="L44" s="162"/>
      <c r="M44" s="162"/>
      <c r="N44" s="210"/>
      <c r="O44" s="938"/>
      <c r="P44" s="161">
        <v>3</v>
      </c>
      <c r="Q44" s="162"/>
      <c r="R44" s="162">
        <v>2</v>
      </c>
      <c r="S44" s="957">
        <v>1</v>
      </c>
      <c r="T44" s="163"/>
      <c r="U44" s="161">
        <v>3</v>
      </c>
      <c r="V44" s="162"/>
      <c r="W44" s="162">
        <v>2</v>
      </c>
      <c r="X44" s="210">
        <v>2</v>
      </c>
      <c r="Y44" s="938" t="s">
        <v>69</v>
      </c>
      <c r="Z44" s="945"/>
    </row>
    <row r="45" spans="1:26" s="657" customFormat="1" ht="36" customHeight="1">
      <c r="A45" s="151">
        <v>3</v>
      </c>
      <c r="B45" s="74" t="s">
        <v>192</v>
      </c>
      <c r="C45" s="147" t="s">
        <v>47</v>
      </c>
      <c r="D45" s="906">
        <v>234</v>
      </c>
      <c r="E45" s="40">
        <f t="shared" si="2"/>
        <v>6.5</v>
      </c>
      <c r="F45" s="161">
        <v>3</v>
      </c>
      <c r="G45" s="162">
        <v>2</v>
      </c>
      <c r="H45" s="162"/>
      <c r="I45" s="957">
        <v>1</v>
      </c>
      <c r="J45" s="163"/>
      <c r="K45" s="161">
        <v>3</v>
      </c>
      <c r="L45" s="162">
        <v>2</v>
      </c>
      <c r="M45" s="162"/>
      <c r="N45" s="210">
        <v>2</v>
      </c>
      <c r="O45" s="938" t="s">
        <v>69</v>
      </c>
      <c r="P45" s="161"/>
      <c r="Q45" s="162"/>
      <c r="R45" s="162"/>
      <c r="S45" s="957"/>
      <c r="T45" s="163"/>
      <c r="U45" s="161"/>
      <c r="V45" s="162"/>
      <c r="W45" s="162"/>
      <c r="X45" s="210"/>
      <c r="Y45" s="938"/>
      <c r="Z45" s="945"/>
    </row>
    <row r="46" spans="1:26" s="657" customFormat="1" ht="39" customHeight="1">
      <c r="A46" s="151">
        <v>4</v>
      </c>
      <c r="B46" s="74" t="s">
        <v>193</v>
      </c>
      <c r="C46" s="147" t="s">
        <v>47</v>
      </c>
      <c r="D46" s="906">
        <v>18</v>
      </c>
      <c r="E46" s="40">
        <f t="shared" si="2"/>
        <v>0.5</v>
      </c>
      <c r="F46" s="161"/>
      <c r="G46" s="162"/>
      <c r="H46" s="162"/>
      <c r="I46" s="957"/>
      <c r="J46" s="163"/>
      <c r="K46" s="161"/>
      <c r="L46" s="162"/>
      <c r="M46" s="162"/>
      <c r="N46" s="162"/>
      <c r="O46" s="163"/>
      <c r="P46" s="161"/>
      <c r="Q46" s="162"/>
      <c r="R46" s="162"/>
      <c r="S46" s="972"/>
      <c r="T46" s="755"/>
      <c r="U46" s="161"/>
      <c r="V46" s="162"/>
      <c r="W46" s="162"/>
      <c r="X46" s="210"/>
      <c r="Y46" s="755" t="s">
        <v>50</v>
      </c>
      <c r="Z46" s="945"/>
    </row>
    <row r="47" spans="1:26" s="657" customFormat="1" ht="24" customHeight="1">
      <c r="A47" s="737">
        <v>5</v>
      </c>
      <c r="B47" s="912" t="s">
        <v>310</v>
      </c>
      <c r="C47" s="913" t="s">
        <v>58</v>
      </c>
      <c r="D47" s="914">
        <v>108</v>
      </c>
      <c r="E47" s="40">
        <f t="shared" si="2"/>
        <v>3</v>
      </c>
      <c r="F47" s="205">
        <v>2</v>
      </c>
      <c r="G47" s="206">
        <v>1</v>
      </c>
      <c r="H47" s="206"/>
      <c r="I47" s="958">
        <v>1</v>
      </c>
      <c r="J47" s="207"/>
      <c r="K47" s="205">
        <v>2</v>
      </c>
      <c r="L47" s="206">
        <v>1</v>
      </c>
      <c r="M47" s="206"/>
      <c r="N47" s="206">
        <v>2</v>
      </c>
      <c r="O47" s="939" t="s">
        <v>49</v>
      </c>
      <c r="P47" s="205"/>
      <c r="Q47" s="206"/>
      <c r="R47" s="206"/>
      <c r="S47" s="958"/>
      <c r="T47" s="207"/>
      <c r="U47" s="205"/>
      <c r="V47" s="206"/>
      <c r="W47" s="206"/>
      <c r="X47" s="318"/>
      <c r="Y47" s="901"/>
      <c r="Z47" s="947"/>
    </row>
    <row r="48" spans="1:26" s="657" customFormat="1" ht="22.5" customHeight="1" thickBot="1">
      <c r="A48" s="659">
        <v>6</v>
      </c>
      <c r="B48" s="658" t="s">
        <v>135</v>
      </c>
      <c r="C48" s="133" t="s">
        <v>45</v>
      </c>
      <c r="D48" s="907">
        <v>162</v>
      </c>
      <c r="E48" s="41">
        <f t="shared" si="2"/>
        <v>4.5</v>
      </c>
      <c r="F48" s="164"/>
      <c r="G48" s="165"/>
      <c r="H48" s="165"/>
      <c r="I48" s="959"/>
      <c r="J48" s="166"/>
      <c r="K48" s="164"/>
      <c r="L48" s="165"/>
      <c r="M48" s="165"/>
      <c r="N48" s="165"/>
      <c r="O48" s="166"/>
      <c r="P48" s="164">
        <v>3</v>
      </c>
      <c r="Q48" s="165">
        <v>1</v>
      </c>
      <c r="R48" s="165"/>
      <c r="S48" s="959">
        <v>1</v>
      </c>
      <c r="T48" s="166"/>
      <c r="U48" s="164">
        <v>2</v>
      </c>
      <c r="V48" s="165">
        <v>2</v>
      </c>
      <c r="W48" s="165"/>
      <c r="X48" s="165">
        <v>2</v>
      </c>
      <c r="Y48" s="955" t="s">
        <v>69</v>
      </c>
      <c r="Z48" s="948"/>
    </row>
    <row r="49" spans="1:26" s="657" customFormat="1" ht="17.25" customHeight="1">
      <c r="A49" s="135"/>
      <c r="B49" s="134"/>
      <c r="C49" s="134"/>
      <c r="D49" s="194">
        <f>SUM(D43:D48)</f>
        <v>990</v>
      </c>
      <c r="E49" s="194">
        <f>SUM(E43:E48)</f>
        <v>27.5</v>
      </c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3"/>
      <c r="Z49" s="214"/>
    </row>
    <row r="50" spans="1:26" s="657" customFormat="1" ht="18.75" thickBot="1">
      <c r="A50" s="1321" t="s">
        <v>314</v>
      </c>
      <c r="B50" s="1322"/>
      <c r="C50" s="1322"/>
      <c r="D50" s="1322"/>
      <c r="E50" s="1322"/>
      <c r="F50" s="1322"/>
      <c r="G50" s="1322"/>
      <c r="H50" s="1322"/>
      <c r="I50" s="1322"/>
      <c r="J50" s="1322"/>
      <c r="K50" s="1322"/>
      <c r="L50" s="1322"/>
      <c r="M50" s="1322"/>
      <c r="N50" s="1322"/>
      <c r="O50" s="1322"/>
      <c r="P50" s="1322"/>
      <c r="Q50" s="1322"/>
      <c r="R50" s="1322"/>
      <c r="S50" s="1322"/>
      <c r="T50" s="1322"/>
      <c r="U50" s="1322"/>
      <c r="V50" s="1322"/>
      <c r="W50" s="1322"/>
      <c r="X50" s="1322"/>
      <c r="Y50" s="1322"/>
      <c r="Z50" s="1323"/>
    </row>
    <row r="51" spans="1:26" s="657" customFormat="1" ht="32.25" customHeight="1">
      <c r="A51" s="654">
        <v>1</v>
      </c>
      <c r="B51" s="933" t="s">
        <v>131</v>
      </c>
      <c r="C51" s="154" t="s">
        <v>47</v>
      </c>
      <c r="D51" s="905">
        <v>234</v>
      </c>
      <c r="E51" s="661">
        <f aca="true" t="shared" si="3" ref="E51:E56">D51/36</f>
        <v>6.5</v>
      </c>
      <c r="F51" s="209"/>
      <c r="G51" s="210"/>
      <c r="H51" s="210"/>
      <c r="I51" s="956"/>
      <c r="J51" s="160"/>
      <c r="K51" s="209"/>
      <c r="L51" s="210"/>
      <c r="M51" s="210"/>
      <c r="N51" s="210"/>
      <c r="O51" s="937"/>
      <c r="P51" s="209">
        <v>3</v>
      </c>
      <c r="Q51" s="210"/>
      <c r="R51" s="210">
        <v>2</v>
      </c>
      <c r="S51" s="960">
        <v>1</v>
      </c>
      <c r="T51" s="160"/>
      <c r="U51" s="209">
        <v>3</v>
      </c>
      <c r="V51" s="210"/>
      <c r="W51" s="210">
        <v>2</v>
      </c>
      <c r="X51" s="210">
        <v>2</v>
      </c>
      <c r="Y51" s="938" t="s">
        <v>69</v>
      </c>
      <c r="Z51" s="944"/>
    </row>
    <row r="52" spans="1:26" s="657" customFormat="1" ht="33" customHeight="1">
      <c r="A52" s="151">
        <v>2</v>
      </c>
      <c r="B52" s="934" t="s">
        <v>132</v>
      </c>
      <c r="C52" s="147" t="s">
        <v>48</v>
      </c>
      <c r="D52" s="906">
        <v>234</v>
      </c>
      <c r="E52" s="40">
        <f t="shared" si="3"/>
        <v>6.5</v>
      </c>
      <c r="F52" s="161"/>
      <c r="G52" s="162"/>
      <c r="H52" s="162"/>
      <c r="I52" s="957"/>
      <c r="J52" s="163"/>
      <c r="K52" s="161"/>
      <c r="L52" s="162"/>
      <c r="M52" s="162"/>
      <c r="N52" s="210"/>
      <c r="O52" s="938"/>
      <c r="P52" s="161">
        <v>3</v>
      </c>
      <c r="Q52" s="162"/>
      <c r="R52" s="162">
        <v>2</v>
      </c>
      <c r="S52" s="957">
        <v>1</v>
      </c>
      <c r="T52" s="163"/>
      <c r="U52" s="161">
        <v>3</v>
      </c>
      <c r="V52" s="162"/>
      <c r="W52" s="162">
        <v>2</v>
      </c>
      <c r="X52" s="210">
        <v>2</v>
      </c>
      <c r="Y52" s="938" t="s">
        <v>69</v>
      </c>
      <c r="Z52" s="944"/>
    </row>
    <row r="53" spans="1:26" s="657" customFormat="1" ht="33.75" customHeight="1">
      <c r="A53" s="151">
        <v>3</v>
      </c>
      <c r="B53" s="74" t="s">
        <v>171</v>
      </c>
      <c r="C53" s="660" t="s">
        <v>58</v>
      </c>
      <c r="D53" s="906">
        <v>234</v>
      </c>
      <c r="E53" s="40">
        <f t="shared" si="3"/>
        <v>6.5</v>
      </c>
      <c r="F53" s="161">
        <v>3</v>
      </c>
      <c r="G53" s="162">
        <v>2</v>
      </c>
      <c r="H53" s="162"/>
      <c r="I53" s="957">
        <v>1</v>
      </c>
      <c r="J53" s="163"/>
      <c r="K53" s="161">
        <v>3</v>
      </c>
      <c r="L53" s="162">
        <v>2</v>
      </c>
      <c r="M53" s="162"/>
      <c r="N53" s="210">
        <v>2</v>
      </c>
      <c r="O53" s="938" t="s">
        <v>69</v>
      </c>
      <c r="P53" s="161"/>
      <c r="Q53" s="162"/>
      <c r="R53" s="162"/>
      <c r="S53" s="957"/>
      <c r="T53" s="163"/>
      <c r="U53" s="161"/>
      <c r="V53" s="162"/>
      <c r="W53" s="162"/>
      <c r="X53" s="210"/>
      <c r="Y53" s="755"/>
      <c r="Z53" s="944"/>
    </row>
    <row r="54" spans="1:26" s="657" customFormat="1" ht="30">
      <c r="A54" s="737">
        <v>4</v>
      </c>
      <c r="B54" s="935" t="s">
        <v>177</v>
      </c>
      <c r="C54" s="147" t="s">
        <v>72</v>
      </c>
      <c r="D54" s="906">
        <v>18</v>
      </c>
      <c r="E54" s="40">
        <f t="shared" si="3"/>
        <v>0.5</v>
      </c>
      <c r="F54" s="205"/>
      <c r="G54" s="206"/>
      <c r="H54" s="206"/>
      <c r="I54" s="958"/>
      <c r="J54" s="207"/>
      <c r="K54" s="205"/>
      <c r="L54" s="206"/>
      <c r="M54" s="206"/>
      <c r="N54" s="206"/>
      <c r="O54" s="207"/>
      <c r="P54" s="205"/>
      <c r="Q54" s="206"/>
      <c r="R54" s="206"/>
      <c r="S54" s="958"/>
      <c r="T54" s="207"/>
      <c r="U54" s="205"/>
      <c r="V54" s="206"/>
      <c r="W54" s="206"/>
      <c r="X54" s="318"/>
      <c r="Y54" s="755" t="s">
        <v>49</v>
      </c>
      <c r="Z54" s="944"/>
    </row>
    <row r="55" spans="1:26" s="657" customFormat="1" ht="20.25">
      <c r="A55" s="737">
        <v>5</v>
      </c>
      <c r="B55" s="912" t="s">
        <v>310</v>
      </c>
      <c r="C55" s="913" t="s">
        <v>58</v>
      </c>
      <c r="D55" s="914">
        <v>108</v>
      </c>
      <c r="E55" s="40">
        <f t="shared" si="3"/>
        <v>3</v>
      </c>
      <c r="F55" s="205">
        <v>2</v>
      </c>
      <c r="G55" s="206">
        <v>1</v>
      </c>
      <c r="H55" s="206"/>
      <c r="I55" s="958">
        <v>1</v>
      </c>
      <c r="J55" s="207"/>
      <c r="K55" s="205">
        <v>2</v>
      </c>
      <c r="L55" s="206">
        <v>1</v>
      </c>
      <c r="M55" s="206"/>
      <c r="N55" s="206">
        <v>2</v>
      </c>
      <c r="O55" s="939" t="s">
        <v>49</v>
      </c>
      <c r="P55" s="205"/>
      <c r="Q55" s="206"/>
      <c r="R55" s="206"/>
      <c r="S55" s="958"/>
      <c r="T55" s="207"/>
      <c r="U55" s="205"/>
      <c r="V55" s="206"/>
      <c r="W55" s="206"/>
      <c r="X55" s="318"/>
      <c r="Y55" s="901"/>
      <c r="Z55" s="947"/>
    </row>
    <row r="56" spans="1:26" s="657" customFormat="1" ht="21" thickBot="1">
      <c r="A56" s="659">
        <v>5</v>
      </c>
      <c r="B56" s="658" t="s">
        <v>135</v>
      </c>
      <c r="C56" s="133" t="s">
        <v>45</v>
      </c>
      <c r="D56" s="907">
        <v>162</v>
      </c>
      <c r="E56" s="41">
        <f t="shared" si="3"/>
        <v>4.5</v>
      </c>
      <c r="F56" s="164"/>
      <c r="G56" s="165"/>
      <c r="H56" s="165"/>
      <c r="I56" s="959"/>
      <c r="J56" s="166"/>
      <c r="K56" s="164"/>
      <c r="L56" s="165"/>
      <c r="M56" s="165"/>
      <c r="N56" s="165"/>
      <c r="O56" s="166"/>
      <c r="P56" s="164">
        <v>3</v>
      </c>
      <c r="Q56" s="165">
        <v>1</v>
      </c>
      <c r="R56" s="165"/>
      <c r="S56" s="959">
        <v>1</v>
      </c>
      <c r="T56" s="166"/>
      <c r="U56" s="164">
        <v>2</v>
      </c>
      <c r="V56" s="165">
        <v>2</v>
      </c>
      <c r="W56" s="165"/>
      <c r="X56" s="165">
        <v>2</v>
      </c>
      <c r="Y56" s="955" t="s">
        <v>69</v>
      </c>
      <c r="Z56" s="948"/>
    </row>
    <row r="57" spans="1:26" s="657" customFormat="1" ht="16.5" customHeight="1">
      <c r="A57" s="239"/>
      <c r="B57" s="241"/>
      <c r="C57" s="241"/>
      <c r="D57" s="242">
        <f>SUM(D51:D56)</f>
        <v>990</v>
      </c>
      <c r="E57" s="242">
        <f>SUM(E51:E56)</f>
        <v>27.5</v>
      </c>
      <c r="F57" s="322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2"/>
      <c r="S57" s="322"/>
      <c r="T57" s="322"/>
      <c r="U57" s="322"/>
      <c r="V57" s="322"/>
      <c r="W57" s="322"/>
      <c r="X57" s="322"/>
      <c r="Y57" s="323"/>
      <c r="Z57" s="214"/>
    </row>
    <row r="58" spans="1:26" s="657" customFormat="1" ht="20.25">
      <c r="A58" s="135"/>
      <c r="B58" s="1289" t="s">
        <v>136</v>
      </c>
      <c r="C58" s="1290"/>
      <c r="D58" s="1290"/>
      <c r="E58" s="1290"/>
      <c r="F58" s="1290"/>
      <c r="G58" s="1290"/>
      <c r="H58" s="1290"/>
      <c r="I58" s="1290"/>
      <c r="J58" s="1290"/>
      <c r="K58" s="1290"/>
      <c r="L58" s="1290"/>
      <c r="M58" s="1290"/>
      <c r="N58" s="1290"/>
      <c r="O58" s="1290"/>
      <c r="P58" s="1290"/>
      <c r="Q58" s="1290"/>
      <c r="R58" s="1290"/>
      <c r="S58" s="1290"/>
      <c r="T58" s="1290"/>
      <c r="U58" s="1290"/>
      <c r="V58" s="1290"/>
      <c r="W58" s="1290"/>
      <c r="X58" s="1290"/>
      <c r="Y58" s="1290"/>
      <c r="Z58" s="1291"/>
    </row>
    <row r="59" spans="1:26" s="657" customFormat="1" ht="18.75" customHeight="1">
      <c r="A59" s="135"/>
      <c r="B59" s="1300" t="s">
        <v>321</v>
      </c>
      <c r="C59" s="1301"/>
      <c r="D59" s="1301"/>
      <c r="E59" s="1301"/>
      <c r="F59" s="1301"/>
      <c r="G59" s="1301"/>
      <c r="H59" s="1301"/>
      <c r="I59" s="1301"/>
      <c r="J59" s="1301"/>
      <c r="K59" s="1301"/>
      <c r="L59" s="1301"/>
      <c r="M59" s="1301"/>
      <c r="N59" s="1301"/>
      <c r="O59" s="1301"/>
      <c r="P59" s="1301"/>
      <c r="Q59" s="1301"/>
      <c r="R59" s="1301"/>
      <c r="S59" s="1301"/>
      <c r="T59" s="1301"/>
      <c r="U59" s="1301"/>
      <c r="V59" s="1301"/>
      <c r="W59" s="1301"/>
      <c r="X59" s="1301"/>
      <c r="Y59" s="1301"/>
      <c r="Z59" s="1302"/>
    </row>
    <row r="60" spans="1:26" s="657" customFormat="1" ht="15" customHeight="1" thickBot="1">
      <c r="A60" s="84"/>
      <c r="B60" s="435" t="s">
        <v>223</v>
      </c>
      <c r="C60" s="641"/>
      <c r="D60" s="641"/>
      <c r="E60" s="641"/>
      <c r="F60" s="641"/>
      <c r="G60" s="641"/>
      <c r="H60" s="641"/>
      <c r="I60" s="641"/>
      <c r="J60" s="641"/>
      <c r="K60" s="641"/>
      <c r="L60" s="641"/>
      <c r="M60" s="641"/>
      <c r="N60" s="641"/>
      <c r="O60" s="641"/>
      <c r="P60" s="641"/>
      <c r="Q60" s="641"/>
      <c r="R60" s="641"/>
      <c r="S60" s="641"/>
      <c r="T60" s="641"/>
      <c r="U60" s="641"/>
      <c r="V60" s="641"/>
      <c r="W60" s="641"/>
      <c r="X60" s="641"/>
      <c r="Y60" s="641"/>
      <c r="Z60" s="642"/>
    </row>
    <row r="61" spans="1:26" s="657" customFormat="1" ht="21.75" customHeight="1" thickBot="1">
      <c r="A61" s="659">
        <v>1</v>
      </c>
      <c r="B61" s="1043" t="s">
        <v>406</v>
      </c>
      <c r="C61" s="1073" t="s">
        <v>72</v>
      </c>
      <c r="D61" s="1044">
        <v>72</v>
      </c>
      <c r="E61" s="1044">
        <f>D61/36</f>
        <v>2</v>
      </c>
      <c r="F61" s="1045"/>
      <c r="G61" s="1046"/>
      <c r="H61" s="1047"/>
      <c r="I61" s="1048"/>
      <c r="J61" s="1049"/>
      <c r="K61" s="1050"/>
      <c r="L61" s="1047"/>
      <c r="M61" s="1047"/>
      <c r="N61" s="1047"/>
      <c r="O61" s="1051"/>
      <c r="P61" s="1074">
        <v>2</v>
      </c>
      <c r="Q61" s="1047"/>
      <c r="R61" s="1047">
        <v>1</v>
      </c>
      <c r="S61" s="117">
        <v>2</v>
      </c>
      <c r="T61" s="899" t="s">
        <v>49</v>
      </c>
      <c r="U61" s="1052"/>
      <c r="V61" s="1046"/>
      <c r="W61" s="1046"/>
      <c r="X61" s="1046"/>
      <c r="Y61" s="1053"/>
      <c r="Z61" s="1045"/>
    </row>
    <row r="62" spans="1:26" s="657" customFormat="1" ht="18" customHeight="1">
      <c r="A62" s="239"/>
      <c r="B62" s="1076"/>
      <c r="C62" s="676"/>
      <c r="D62" s="677">
        <f>SUM(D61:D61)</f>
        <v>72</v>
      </c>
      <c r="E62" s="677">
        <f>SUM(E61:E61)</f>
        <v>2</v>
      </c>
      <c r="F62" s="678"/>
      <c r="G62" s="678"/>
      <c r="H62" s="679"/>
      <c r="I62" s="679"/>
      <c r="J62" s="679"/>
      <c r="K62" s="679"/>
      <c r="L62" s="679"/>
      <c r="M62" s="679"/>
      <c r="N62" s="679"/>
      <c r="O62" s="680"/>
      <c r="P62" s="679"/>
      <c r="Q62" s="679"/>
      <c r="R62" s="679"/>
      <c r="S62" s="417"/>
      <c r="T62" s="417"/>
      <c r="U62" s="678"/>
      <c r="V62" s="678"/>
      <c r="W62" s="678"/>
      <c r="X62" s="678"/>
      <c r="Y62" s="678"/>
      <c r="Z62" s="678"/>
    </row>
    <row r="63" spans="1:26" s="674" customFormat="1" ht="17.25" customHeight="1" thickBot="1">
      <c r="A63" s="184"/>
      <c r="B63" s="1297" t="s">
        <v>224</v>
      </c>
      <c r="C63" s="1298"/>
      <c r="D63" s="1298"/>
      <c r="E63" s="1298"/>
      <c r="F63" s="1298"/>
      <c r="G63" s="1298"/>
      <c r="H63" s="1298"/>
      <c r="I63" s="1298"/>
      <c r="J63" s="1298"/>
      <c r="K63" s="1298"/>
      <c r="L63" s="1298"/>
      <c r="M63" s="1298"/>
      <c r="N63" s="1298"/>
      <c r="O63" s="1298"/>
      <c r="P63" s="1298"/>
      <c r="Q63" s="1298"/>
      <c r="R63" s="1298"/>
      <c r="S63" s="1298"/>
      <c r="T63" s="1298"/>
      <c r="U63" s="1298"/>
      <c r="V63" s="1298"/>
      <c r="W63" s="1298"/>
      <c r="X63" s="1298"/>
      <c r="Y63" s="1298"/>
      <c r="Z63" s="1299"/>
    </row>
    <row r="64" spans="1:26" s="657" customFormat="1" ht="30">
      <c r="A64" s="82">
        <v>1</v>
      </c>
      <c r="B64" s="932" t="s">
        <v>227</v>
      </c>
      <c r="C64" s="656" t="s">
        <v>48</v>
      </c>
      <c r="D64" s="661">
        <v>108</v>
      </c>
      <c r="E64" s="929">
        <f>D64/36</f>
        <v>3</v>
      </c>
      <c r="F64" s="170"/>
      <c r="G64" s="171"/>
      <c r="H64" s="171"/>
      <c r="I64" s="961"/>
      <c r="J64" s="172"/>
      <c r="K64" s="170"/>
      <c r="L64" s="171"/>
      <c r="M64" s="171"/>
      <c r="N64" s="171"/>
      <c r="O64" s="172"/>
      <c r="P64" s="170"/>
      <c r="Q64" s="171"/>
      <c r="R64" s="171"/>
      <c r="S64" s="961"/>
      <c r="T64" s="172"/>
      <c r="U64" s="170">
        <v>3</v>
      </c>
      <c r="V64" s="171"/>
      <c r="W64" s="171">
        <v>1</v>
      </c>
      <c r="X64" s="171">
        <v>2</v>
      </c>
      <c r="Y64" s="941" t="s">
        <v>49</v>
      </c>
      <c r="Z64" s="156"/>
    </row>
    <row r="65" spans="1:26" s="657" customFormat="1" ht="24" customHeight="1">
      <c r="A65" s="688">
        <v>2</v>
      </c>
      <c r="B65" s="74" t="s">
        <v>60</v>
      </c>
      <c r="C65" s="147" t="s">
        <v>48</v>
      </c>
      <c r="D65" s="40">
        <v>108</v>
      </c>
      <c r="E65" s="930">
        <f>D65/36</f>
        <v>3</v>
      </c>
      <c r="F65" s="173"/>
      <c r="G65" s="174"/>
      <c r="H65" s="174"/>
      <c r="I65" s="962"/>
      <c r="J65" s="175"/>
      <c r="K65" s="173"/>
      <c r="L65" s="174">
        <v>4</v>
      </c>
      <c r="M65" s="174"/>
      <c r="N65" s="174">
        <v>1</v>
      </c>
      <c r="O65" s="940" t="s">
        <v>49</v>
      </c>
      <c r="P65" s="173"/>
      <c r="Q65" s="174"/>
      <c r="R65" s="174"/>
      <c r="S65" s="962"/>
      <c r="T65" s="175"/>
      <c r="U65" s="173"/>
      <c r="V65" s="174"/>
      <c r="W65" s="174"/>
      <c r="X65" s="174"/>
      <c r="Y65" s="175"/>
      <c r="Z65" s="671"/>
    </row>
    <row r="66" spans="1:26" s="657" customFormat="1" ht="30">
      <c r="A66" s="151">
        <v>3</v>
      </c>
      <c r="B66" s="669" t="s">
        <v>137</v>
      </c>
      <c r="C66" s="147" t="s">
        <v>48</v>
      </c>
      <c r="D66" s="40">
        <v>108</v>
      </c>
      <c r="E66" s="930">
        <f>D66/36</f>
        <v>3</v>
      </c>
      <c r="F66" s="173"/>
      <c r="G66" s="174"/>
      <c r="H66" s="174"/>
      <c r="I66" s="962"/>
      <c r="J66" s="175"/>
      <c r="K66" s="173"/>
      <c r="L66" s="174"/>
      <c r="M66" s="174"/>
      <c r="N66" s="174"/>
      <c r="O66" s="175"/>
      <c r="P66" s="173">
        <v>2</v>
      </c>
      <c r="Q66" s="174"/>
      <c r="R66" s="174">
        <v>2</v>
      </c>
      <c r="S66" s="962">
        <v>2</v>
      </c>
      <c r="T66" s="940" t="s">
        <v>49</v>
      </c>
      <c r="U66" s="173"/>
      <c r="V66" s="174"/>
      <c r="W66" s="174"/>
      <c r="X66" s="174"/>
      <c r="Y66" s="175"/>
      <c r="Z66" s="671"/>
    </row>
    <row r="67" spans="1:26" s="657" customFormat="1" ht="30.75" thickBot="1">
      <c r="A67" s="662">
        <v>4</v>
      </c>
      <c r="B67" s="663" t="s">
        <v>138</v>
      </c>
      <c r="C67" s="153" t="s">
        <v>48</v>
      </c>
      <c r="D67" s="41">
        <v>108</v>
      </c>
      <c r="E67" s="931">
        <f>D67/36</f>
        <v>3</v>
      </c>
      <c r="F67" s="177"/>
      <c r="G67" s="177"/>
      <c r="H67" s="177"/>
      <c r="I67" s="963"/>
      <c r="J67" s="178"/>
      <c r="K67" s="176"/>
      <c r="L67" s="177"/>
      <c r="M67" s="177"/>
      <c r="N67" s="177"/>
      <c r="O67" s="178"/>
      <c r="P67" s="176"/>
      <c r="Q67" s="177"/>
      <c r="R67" s="177"/>
      <c r="S67" s="963"/>
      <c r="T67" s="178"/>
      <c r="U67" s="176">
        <v>3</v>
      </c>
      <c r="V67" s="177"/>
      <c r="W67" s="177">
        <v>1</v>
      </c>
      <c r="X67" s="177">
        <v>2</v>
      </c>
      <c r="Y67" s="943" t="s">
        <v>49</v>
      </c>
      <c r="Z67" s="157"/>
    </row>
    <row r="68" spans="1:26" ht="19.5" customHeight="1">
      <c r="A68" s="647"/>
      <c r="B68" s="216"/>
      <c r="C68" s="217"/>
      <c r="D68" s="928">
        <f>SUM(D64:D67)</f>
        <v>432</v>
      </c>
      <c r="E68" s="928">
        <f>SUM(E64:E67)</f>
        <v>12</v>
      </c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9"/>
      <c r="Z68" s="664"/>
    </row>
    <row r="69" spans="1:26" ht="20.25" customHeight="1">
      <c r="A69" s="646"/>
      <c r="B69" s="1304" t="s">
        <v>324</v>
      </c>
      <c r="C69" s="1305"/>
      <c r="D69" s="1305"/>
      <c r="E69" s="1305"/>
      <c r="F69" s="1305"/>
      <c r="G69" s="1305"/>
      <c r="H69" s="1305"/>
      <c r="I69" s="1305"/>
      <c r="J69" s="1305"/>
      <c r="K69" s="1305"/>
      <c r="L69" s="1305"/>
      <c r="M69" s="1305"/>
      <c r="N69" s="1305"/>
      <c r="O69" s="1305"/>
      <c r="P69" s="1305"/>
      <c r="Q69" s="1305"/>
      <c r="R69" s="1305"/>
      <c r="S69" s="1305"/>
      <c r="T69" s="1305"/>
      <c r="U69" s="1305"/>
      <c r="V69" s="1305"/>
      <c r="W69" s="1305"/>
      <c r="X69" s="1305"/>
      <c r="Y69" s="1305"/>
      <c r="Z69" s="1307"/>
    </row>
    <row r="70" spans="1:26" ht="20.25" customHeight="1" thickBot="1">
      <c r="A70" s="106"/>
      <c r="B70" s="420" t="s">
        <v>223</v>
      </c>
      <c r="C70" s="641"/>
      <c r="D70" s="641"/>
      <c r="E70" s="641"/>
      <c r="F70" s="641"/>
      <c r="G70" s="641"/>
      <c r="H70" s="641"/>
      <c r="I70" s="641"/>
      <c r="J70" s="641"/>
      <c r="K70" s="641"/>
      <c r="L70" s="641"/>
      <c r="M70" s="641"/>
      <c r="N70" s="641"/>
      <c r="O70" s="641"/>
      <c r="P70" s="641"/>
      <c r="Q70" s="641"/>
      <c r="R70" s="641"/>
      <c r="S70" s="641"/>
      <c r="T70" s="641"/>
      <c r="U70" s="641"/>
      <c r="V70" s="641"/>
      <c r="W70" s="641"/>
      <c r="X70" s="641"/>
      <c r="Y70" s="641"/>
      <c r="Z70" s="642"/>
    </row>
    <row r="71" spans="1:26" ht="20.25" customHeight="1" thickBot="1">
      <c r="A71" s="659">
        <v>1</v>
      </c>
      <c r="B71" s="1043" t="s">
        <v>406</v>
      </c>
      <c r="C71" s="1073" t="s">
        <v>72</v>
      </c>
      <c r="D71" s="1044">
        <v>72</v>
      </c>
      <c r="E71" s="1044">
        <f>D71/36</f>
        <v>2</v>
      </c>
      <c r="F71" s="1074">
        <v>2</v>
      </c>
      <c r="G71" s="1047"/>
      <c r="H71" s="1047">
        <v>1</v>
      </c>
      <c r="I71" s="117">
        <v>2</v>
      </c>
      <c r="J71" s="899" t="s">
        <v>49</v>
      </c>
      <c r="K71" s="1050"/>
      <c r="L71" s="1047"/>
      <c r="M71" s="1047"/>
      <c r="N71" s="1047"/>
      <c r="O71" s="1051"/>
      <c r="P71" s="1074"/>
      <c r="Q71" s="1047"/>
      <c r="R71" s="1047"/>
      <c r="S71" s="117"/>
      <c r="T71" s="899"/>
      <c r="U71" s="1052"/>
      <c r="V71" s="1046"/>
      <c r="W71" s="1046"/>
      <c r="X71" s="1046"/>
      <c r="Y71" s="1053"/>
      <c r="Z71" s="1045"/>
    </row>
    <row r="72" spans="1:26" ht="16.5" customHeight="1">
      <c r="A72" s="1078"/>
      <c r="B72" s="675"/>
      <c r="C72" s="676"/>
      <c r="D72" s="910">
        <f>SUM(D71:D71)</f>
        <v>72</v>
      </c>
      <c r="E72" s="677">
        <f>SUM(E71:E71)</f>
        <v>2</v>
      </c>
      <c r="F72" s="678"/>
      <c r="G72" s="678"/>
      <c r="H72" s="679"/>
      <c r="I72" s="679"/>
      <c r="J72" s="679"/>
      <c r="K72" s="679"/>
      <c r="L72" s="679"/>
      <c r="M72" s="679"/>
      <c r="N72" s="679"/>
      <c r="O72" s="680"/>
      <c r="P72" s="679"/>
      <c r="Q72" s="679"/>
      <c r="R72" s="679"/>
      <c r="S72" s="417"/>
      <c r="T72" s="417"/>
      <c r="U72" s="678"/>
      <c r="V72" s="678"/>
      <c r="W72" s="678"/>
      <c r="X72" s="678"/>
      <c r="Y72" s="678"/>
      <c r="Z72" s="678"/>
    </row>
    <row r="73" spans="1:26" ht="18" customHeight="1" thickBot="1">
      <c r="A73" s="1079"/>
      <c r="B73" s="1310" t="s">
        <v>224</v>
      </c>
      <c r="C73" s="1298"/>
      <c r="D73" s="1298"/>
      <c r="E73" s="1298"/>
      <c r="F73" s="1298"/>
      <c r="G73" s="1298"/>
      <c r="H73" s="1298"/>
      <c r="I73" s="1298"/>
      <c r="J73" s="1298"/>
      <c r="K73" s="1298"/>
      <c r="L73" s="1298"/>
      <c r="M73" s="1298"/>
      <c r="N73" s="1298"/>
      <c r="O73" s="1298"/>
      <c r="P73" s="1298"/>
      <c r="Q73" s="1298"/>
      <c r="R73" s="1298"/>
      <c r="S73" s="1298"/>
      <c r="T73" s="1298"/>
      <c r="U73" s="1298"/>
      <c r="V73" s="1298"/>
      <c r="W73" s="1298"/>
      <c r="X73" s="1298"/>
      <c r="Y73" s="1298"/>
      <c r="Z73" s="1299"/>
    </row>
    <row r="74" spans="1:26" s="657" customFormat="1" ht="21.75" customHeight="1">
      <c r="A74" s="122">
        <v>1</v>
      </c>
      <c r="B74" s="665" t="s">
        <v>139</v>
      </c>
      <c r="C74" s="656" t="s">
        <v>47</v>
      </c>
      <c r="D74" s="661">
        <v>54</v>
      </c>
      <c r="E74" s="661">
        <f>D74/36</f>
        <v>1.5</v>
      </c>
      <c r="F74" s="170"/>
      <c r="G74" s="171"/>
      <c r="H74" s="171"/>
      <c r="I74" s="961"/>
      <c r="J74" s="172"/>
      <c r="K74" s="170">
        <v>1</v>
      </c>
      <c r="L74" s="171"/>
      <c r="M74" s="171">
        <v>1</v>
      </c>
      <c r="N74" s="171">
        <v>2</v>
      </c>
      <c r="O74" s="941" t="s">
        <v>49</v>
      </c>
      <c r="P74" s="170"/>
      <c r="Q74" s="171"/>
      <c r="R74" s="171"/>
      <c r="S74" s="961"/>
      <c r="T74" s="172"/>
      <c r="U74" s="170"/>
      <c r="V74" s="171"/>
      <c r="W74" s="171"/>
      <c r="X74" s="171"/>
      <c r="Y74" s="172"/>
      <c r="Z74" s="156"/>
    </row>
    <row r="75" spans="1:26" s="657" customFormat="1" ht="28.5" customHeight="1">
      <c r="A75" s="94">
        <v>2</v>
      </c>
      <c r="B75" s="149" t="s">
        <v>145</v>
      </c>
      <c r="C75" s="303" t="s">
        <v>72</v>
      </c>
      <c r="D75" s="208">
        <v>54</v>
      </c>
      <c r="E75" s="208">
        <f>D75/36</f>
        <v>1.5</v>
      </c>
      <c r="F75" s="715"/>
      <c r="G75" s="716"/>
      <c r="H75" s="716"/>
      <c r="I75" s="964"/>
      <c r="J75" s="717"/>
      <c r="K75" s="715">
        <v>1</v>
      </c>
      <c r="L75" s="716"/>
      <c r="M75" s="716">
        <v>1</v>
      </c>
      <c r="N75" s="716">
        <v>2</v>
      </c>
      <c r="O75" s="942" t="s">
        <v>49</v>
      </c>
      <c r="P75" s="715"/>
      <c r="Q75" s="716"/>
      <c r="R75" s="716"/>
      <c r="S75" s="964"/>
      <c r="T75" s="717"/>
      <c r="U75" s="715"/>
      <c r="V75" s="716"/>
      <c r="W75" s="716"/>
      <c r="X75" s="716"/>
      <c r="Y75" s="717"/>
      <c r="Z75" s="950"/>
    </row>
    <row r="76" spans="1:26" s="657" customFormat="1" ht="20.25">
      <c r="A76" s="94">
        <v>3</v>
      </c>
      <c r="B76" s="652" t="s">
        <v>140</v>
      </c>
      <c r="C76" s="154" t="s">
        <v>47</v>
      </c>
      <c r="D76" s="40">
        <v>108</v>
      </c>
      <c r="E76" s="40">
        <f>D76/36</f>
        <v>3</v>
      </c>
      <c r="F76" s="173">
        <v>2</v>
      </c>
      <c r="G76" s="174"/>
      <c r="H76" s="174">
        <v>2</v>
      </c>
      <c r="I76" s="962">
        <v>2</v>
      </c>
      <c r="J76" s="940" t="s">
        <v>49</v>
      </c>
      <c r="K76" s="173"/>
      <c r="L76" s="174"/>
      <c r="M76" s="174"/>
      <c r="N76" s="174"/>
      <c r="O76" s="175"/>
      <c r="P76" s="173"/>
      <c r="Q76" s="174"/>
      <c r="R76" s="174"/>
      <c r="S76" s="962"/>
      <c r="T76" s="175"/>
      <c r="U76" s="173"/>
      <c r="V76" s="174"/>
      <c r="W76" s="174"/>
      <c r="X76" s="174"/>
      <c r="Y76" s="175"/>
      <c r="Z76" s="671"/>
    </row>
    <row r="77" spans="1:26" s="657" customFormat="1" ht="30">
      <c r="A77" s="97">
        <v>4</v>
      </c>
      <c r="B77" s="148" t="s">
        <v>141</v>
      </c>
      <c r="C77" s="147" t="s">
        <v>47</v>
      </c>
      <c r="D77" s="40">
        <v>108</v>
      </c>
      <c r="E77" s="208">
        <f>D77/36</f>
        <v>3</v>
      </c>
      <c r="F77" s="173"/>
      <c r="G77" s="174"/>
      <c r="H77" s="174"/>
      <c r="I77" s="962"/>
      <c r="J77" s="175"/>
      <c r="K77" s="173"/>
      <c r="L77" s="174"/>
      <c r="M77" s="174"/>
      <c r="N77" s="174"/>
      <c r="O77" s="175"/>
      <c r="P77" s="173">
        <v>1</v>
      </c>
      <c r="Q77" s="174">
        <v>3</v>
      </c>
      <c r="R77" s="174"/>
      <c r="S77" s="976">
        <v>2</v>
      </c>
      <c r="T77" s="940" t="s">
        <v>49</v>
      </c>
      <c r="U77" s="173"/>
      <c r="V77" s="174"/>
      <c r="W77" s="174"/>
      <c r="X77" s="174"/>
      <c r="Y77" s="175"/>
      <c r="Z77" s="671"/>
    </row>
    <row r="78" spans="1:26" s="657" customFormat="1" ht="21" customHeight="1" thickBot="1">
      <c r="A78" s="625">
        <v>5</v>
      </c>
      <c r="B78" s="926" t="s">
        <v>60</v>
      </c>
      <c r="C78" s="153" t="s">
        <v>47</v>
      </c>
      <c r="D78" s="41">
        <v>108</v>
      </c>
      <c r="E78" s="911">
        <f>D78/36</f>
        <v>3</v>
      </c>
      <c r="F78" s="176"/>
      <c r="G78" s="177"/>
      <c r="H78" s="177"/>
      <c r="I78" s="963"/>
      <c r="J78" s="178"/>
      <c r="K78" s="176"/>
      <c r="L78" s="177"/>
      <c r="M78" s="177"/>
      <c r="N78" s="177"/>
      <c r="O78" s="178"/>
      <c r="P78" s="176"/>
      <c r="Q78" s="177"/>
      <c r="R78" s="177"/>
      <c r="S78" s="963"/>
      <c r="T78" s="178"/>
      <c r="U78" s="176"/>
      <c r="V78" s="177">
        <v>4</v>
      </c>
      <c r="W78" s="177"/>
      <c r="X78" s="177">
        <v>1</v>
      </c>
      <c r="Y78" s="943" t="s">
        <v>49</v>
      </c>
      <c r="Z78" s="157"/>
    </row>
    <row r="79" spans="1:26" ht="20.25">
      <c r="A79" s="648"/>
      <c r="B79" s="216"/>
      <c r="C79" s="217"/>
      <c r="D79" s="194">
        <f>SUM(D74:D78)</f>
        <v>432</v>
      </c>
      <c r="E79" s="194">
        <f>SUM(E74:E78)</f>
        <v>12</v>
      </c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9"/>
      <c r="Z79" s="664"/>
    </row>
    <row r="80" spans="1:26" ht="20.25" customHeight="1">
      <c r="A80" s="648"/>
      <c r="B80" s="1294" t="s">
        <v>405</v>
      </c>
      <c r="C80" s="1295"/>
      <c r="D80" s="1295"/>
      <c r="E80" s="1295"/>
      <c r="F80" s="1295"/>
      <c r="G80" s="1295"/>
      <c r="H80" s="1295"/>
      <c r="I80" s="1295"/>
      <c r="J80" s="1295"/>
      <c r="K80" s="1295"/>
      <c r="L80" s="1295"/>
      <c r="M80" s="1295"/>
      <c r="N80" s="1295"/>
      <c r="O80" s="1295"/>
      <c r="P80" s="1295"/>
      <c r="Q80" s="1295"/>
      <c r="R80" s="1295"/>
      <c r="S80" s="1295"/>
      <c r="T80" s="1295"/>
      <c r="U80" s="1295"/>
      <c r="V80" s="1295"/>
      <c r="W80" s="1295"/>
      <c r="X80" s="1295"/>
      <c r="Y80" s="1295"/>
      <c r="Z80" s="1296"/>
    </row>
    <row r="81" spans="1:26" ht="16.5" customHeight="1" thickBot="1">
      <c r="A81" s="84"/>
      <c r="B81" s="1054" t="s">
        <v>223</v>
      </c>
      <c r="C81" s="641"/>
      <c r="D81" s="641"/>
      <c r="E81" s="641"/>
      <c r="F81" s="641"/>
      <c r="G81" s="641"/>
      <c r="H81" s="641"/>
      <c r="I81" s="641"/>
      <c r="J81" s="641"/>
      <c r="K81" s="641"/>
      <c r="L81" s="641"/>
      <c r="M81" s="641"/>
      <c r="N81" s="641"/>
      <c r="O81" s="641"/>
      <c r="P81" s="641"/>
      <c r="Q81" s="641"/>
      <c r="R81" s="641"/>
      <c r="S81" s="641"/>
      <c r="T81" s="641"/>
      <c r="U81" s="641"/>
      <c r="V81" s="641"/>
      <c r="W81" s="641"/>
      <c r="X81" s="641"/>
      <c r="Y81" s="641"/>
      <c r="Z81" s="421"/>
    </row>
    <row r="82" spans="1:26" ht="20.25" customHeight="1" thickBot="1">
      <c r="A82" s="659">
        <v>1</v>
      </c>
      <c r="B82" s="1043" t="s">
        <v>406</v>
      </c>
      <c r="C82" s="1073" t="s">
        <v>72</v>
      </c>
      <c r="D82" s="1044">
        <v>72</v>
      </c>
      <c r="E82" s="1044">
        <f>D82/36</f>
        <v>2</v>
      </c>
      <c r="F82" s="1074">
        <v>2</v>
      </c>
      <c r="G82" s="1047"/>
      <c r="H82" s="1047">
        <v>1</v>
      </c>
      <c r="I82" s="117">
        <v>2</v>
      </c>
      <c r="J82" s="899" t="s">
        <v>49</v>
      </c>
      <c r="K82" s="1050"/>
      <c r="L82" s="1047"/>
      <c r="M82" s="1047"/>
      <c r="N82" s="1047"/>
      <c r="O82" s="1051"/>
      <c r="P82" s="1074"/>
      <c r="Q82" s="1047"/>
      <c r="R82" s="1047"/>
      <c r="S82" s="117"/>
      <c r="T82" s="899"/>
      <c r="U82" s="1052"/>
      <c r="V82" s="1046"/>
      <c r="W82" s="1046"/>
      <c r="X82" s="1046"/>
      <c r="Y82" s="1053"/>
      <c r="Z82" s="1045"/>
    </row>
    <row r="83" spans="1:26" ht="20.25" customHeight="1">
      <c r="A83" s="1078"/>
      <c r="B83" s="675"/>
      <c r="C83" s="676"/>
      <c r="D83" s="910">
        <f>SUM(D82:D82)</f>
        <v>72</v>
      </c>
      <c r="E83" s="677">
        <f>SUM(E82:E82)</f>
        <v>2</v>
      </c>
      <c r="F83" s="678"/>
      <c r="G83" s="678"/>
      <c r="H83" s="679"/>
      <c r="I83" s="679"/>
      <c r="J83" s="679"/>
      <c r="K83" s="679"/>
      <c r="L83" s="679"/>
      <c r="M83" s="679"/>
      <c r="N83" s="679"/>
      <c r="O83" s="680"/>
      <c r="P83" s="679"/>
      <c r="Q83" s="679"/>
      <c r="R83" s="679"/>
      <c r="S83" s="417"/>
      <c r="T83" s="417"/>
      <c r="U83" s="678"/>
      <c r="V83" s="678"/>
      <c r="W83" s="678"/>
      <c r="X83" s="678"/>
      <c r="Y83" s="678"/>
      <c r="Z83" s="678"/>
    </row>
    <row r="84" spans="1:26" ht="18" customHeight="1" thickBot="1">
      <c r="A84" s="1079"/>
      <c r="B84" s="1310" t="s">
        <v>224</v>
      </c>
      <c r="C84" s="1298"/>
      <c r="D84" s="1298"/>
      <c r="E84" s="1298"/>
      <c r="F84" s="1298"/>
      <c r="G84" s="1298"/>
      <c r="H84" s="1298"/>
      <c r="I84" s="1298"/>
      <c r="J84" s="1298"/>
      <c r="K84" s="1298"/>
      <c r="L84" s="1298"/>
      <c r="M84" s="1298"/>
      <c r="N84" s="1298"/>
      <c r="O84" s="1298"/>
      <c r="P84" s="1298"/>
      <c r="Q84" s="1298"/>
      <c r="R84" s="1298"/>
      <c r="S84" s="1298"/>
      <c r="T84" s="1298"/>
      <c r="U84" s="1298"/>
      <c r="V84" s="1298"/>
      <c r="W84" s="1298"/>
      <c r="X84" s="1298"/>
      <c r="Y84" s="1298"/>
      <c r="Z84" s="1298"/>
    </row>
    <row r="85" spans="1:26" ht="20.25">
      <c r="A85" s="122">
        <v>1</v>
      </c>
      <c r="B85" s="665" t="s">
        <v>139</v>
      </c>
      <c r="C85" s="656" t="s">
        <v>47</v>
      </c>
      <c r="D85" s="661">
        <v>54</v>
      </c>
      <c r="E85" s="661">
        <f>D85/36</f>
        <v>1.5</v>
      </c>
      <c r="F85" s="170"/>
      <c r="G85" s="171"/>
      <c r="H85" s="171"/>
      <c r="I85" s="961"/>
      <c r="J85" s="172"/>
      <c r="K85" s="170">
        <v>1</v>
      </c>
      <c r="L85" s="171"/>
      <c r="M85" s="171">
        <v>1</v>
      </c>
      <c r="N85" s="171">
        <v>2</v>
      </c>
      <c r="O85" s="941" t="s">
        <v>49</v>
      </c>
      <c r="P85" s="170"/>
      <c r="Q85" s="171"/>
      <c r="R85" s="171"/>
      <c r="S85" s="961"/>
      <c r="T85" s="172"/>
      <c r="U85" s="170"/>
      <c r="V85" s="171"/>
      <c r="W85" s="171"/>
      <c r="X85" s="171"/>
      <c r="Y85" s="172"/>
      <c r="Z85" s="156"/>
    </row>
    <row r="86" spans="1:26" ht="30">
      <c r="A86" s="94">
        <v>2</v>
      </c>
      <c r="B86" s="149" t="s">
        <v>145</v>
      </c>
      <c r="C86" s="303" t="s">
        <v>72</v>
      </c>
      <c r="D86" s="208">
        <v>54</v>
      </c>
      <c r="E86" s="40">
        <f>D86/36</f>
        <v>1.5</v>
      </c>
      <c r="F86" s="715"/>
      <c r="G86" s="716"/>
      <c r="H86" s="716"/>
      <c r="I86" s="964"/>
      <c r="J86" s="717"/>
      <c r="K86" s="715">
        <v>1</v>
      </c>
      <c r="L86" s="716"/>
      <c r="M86" s="716">
        <v>1</v>
      </c>
      <c r="N86" s="716">
        <v>2</v>
      </c>
      <c r="O86" s="942" t="s">
        <v>49</v>
      </c>
      <c r="P86" s="715"/>
      <c r="Q86" s="716"/>
      <c r="R86" s="716"/>
      <c r="S86" s="964"/>
      <c r="T86" s="717"/>
      <c r="U86" s="715"/>
      <c r="V86" s="716"/>
      <c r="W86" s="716"/>
      <c r="X86" s="716"/>
      <c r="Y86" s="717"/>
      <c r="Z86" s="950"/>
    </row>
    <row r="87" spans="1:26" ht="20.25">
      <c r="A87" s="94">
        <v>3</v>
      </c>
      <c r="B87" s="652" t="s">
        <v>140</v>
      </c>
      <c r="C87" s="154" t="s">
        <v>47</v>
      </c>
      <c r="D87" s="40">
        <v>108</v>
      </c>
      <c r="E87" s="40">
        <f>D87/36</f>
        <v>3</v>
      </c>
      <c r="F87" s="173">
        <v>2</v>
      </c>
      <c r="G87" s="174"/>
      <c r="H87" s="174">
        <v>2</v>
      </c>
      <c r="I87" s="962">
        <v>2</v>
      </c>
      <c r="J87" s="942" t="s">
        <v>49</v>
      </c>
      <c r="K87" s="173"/>
      <c r="L87" s="174"/>
      <c r="M87" s="174"/>
      <c r="N87" s="174"/>
      <c r="O87" s="175"/>
      <c r="P87" s="173"/>
      <c r="Q87" s="174"/>
      <c r="R87" s="174"/>
      <c r="S87" s="962"/>
      <c r="T87" s="175"/>
      <c r="U87" s="173"/>
      <c r="V87" s="174"/>
      <c r="W87" s="174"/>
      <c r="X87" s="174"/>
      <c r="Y87" s="175"/>
      <c r="Z87" s="671"/>
    </row>
    <row r="88" spans="1:26" ht="30">
      <c r="A88" s="97">
        <v>4</v>
      </c>
      <c r="B88" s="666" t="s">
        <v>141</v>
      </c>
      <c r="C88" s="147" t="s">
        <v>47</v>
      </c>
      <c r="D88" s="40">
        <v>108</v>
      </c>
      <c r="E88" s="40">
        <f>D88/36</f>
        <v>3</v>
      </c>
      <c r="F88" s="173"/>
      <c r="G88" s="174"/>
      <c r="H88" s="174"/>
      <c r="I88" s="962"/>
      <c r="J88" s="175"/>
      <c r="K88" s="173"/>
      <c r="L88" s="174"/>
      <c r="M88" s="174"/>
      <c r="N88" s="174"/>
      <c r="O88" s="175"/>
      <c r="P88" s="173">
        <v>1</v>
      </c>
      <c r="Q88" s="174">
        <v>3</v>
      </c>
      <c r="R88" s="174"/>
      <c r="S88" s="962">
        <v>2</v>
      </c>
      <c r="T88" s="942" t="s">
        <v>49</v>
      </c>
      <c r="U88" s="173"/>
      <c r="V88" s="174"/>
      <c r="W88" s="174"/>
      <c r="X88" s="174"/>
      <c r="Y88" s="175"/>
      <c r="Z88" s="671"/>
    </row>
    <row r="89" spans="1:26" ht="19.5" customHeight="1" thickBot="1">
      <c r="A89" s="625">
        <v>5</v>
      </c>
      <c r="B89" s="667" t="s">
        <v>60</v>
      </c>
      <c r="C89" s="153" t="s">
        <v>47</v>
      </c>
      <c r="D89" s="41">
        <v>108</v>
      </c>
      <c r="E89" s="41">
        <f>D89/36</f>
        <v>3</v>
      </c>
      <c r="F89" s="176"/>
      <c r="G89" s="177"/>
      <c r="H89" s="177"/>
      <c r="I89" s="963"/>
      <c r="J89" s="178"/>
      <c r="K89" s="176"/>
      <c r="L89" s="177"/>
      <c r="M89" s="177"/>
      <c r="N89" s="177"/>
      <c r="O89" s="178"/>
      <c r="P89" s="176"/>
      <c r="Q89" s="177"/>
      <c r="R89" s="177"/>
      <c r="S89" s="963"/>
      <c r="T89" s="178"/>
      <c r="U89" s="176"/>
      <c r="V89" s="177">
        <v>4</v>
      </c>
      <c r="W89" s="177"/>
      <c r="X89" s="177"/>
      <c r="Y89" s="943" t="s">
        <v>49</v>
      </c>
      <c r="Z89" s="157"/>
    </row>
    <row r="90" spans="1:26" ht="20.25">
      <c r="A90" s="648"/>
      <c r="B90" s="216"/>
      <c r="C90" s="217"/>
      <c r="D90" s="928">
        <f>SUM(D85:D89)</f>
        <v>432</v>
      </c>
      <c r="E90" s="928">
        <f>SUM(E85:E89)</f>
        <v>12</v>
      </c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19"/>
      <c r="Z90" s="664"/>
    </row>
    <row r="91" spans="1:26" s="657" customFormat="1" ht="18.75" customHeight="1">
      <c r="A91" s="135"/>
      <c r="B91" s="1294" t="s">
        <v>404</v>
      </c>
      <c r="C91" s="1295"/>
      <c r="D91" s="1295"/>
      <c r="E91" s="1295"/>
      <c r="F91" s="1295"/>
      <c r="G91" s="1295"/>
      <c r="H91" s="1295"/>
      <c r="I91" s="1295"/>
      <c r="J91" s="1295"/>
      <c r="K91" s="1295"/>
      <c r="L91" s="1295"/>
      <c r="M91" s="1295"/>
      <c r="N91" s="1295"/>
      <c r="O91" s="1295"/>
      <c r="P91" s="1295"/>
      <c r="Q91" s="1295"/>
      <c r="R91" s="1295"/>
      <c r="S91" s="1295"/>
      <c r="T91" s="1295"/>
      <c r="U91" s="1295"/>
      <c r="V91" s="1295"/>
      <c r="W91" s="1295"/>
      <c r="X91" s="1295"/>
      <c r="Y91" s="1295"/>
      <c r="Z91" s="1296"/>
    </row>
    <row r="92" spans="1:26" s="657" customFormat="1" ht="16.5" customHeight="1" thickBot="1">
      <c r="A92" s="424"/>
      <c r="B92" s="1054" t="s">
        <v>223</v>
      </c>
      <c r="C92" s="641"/>
      <c r="D92" s="641"/>
      <c r="E92" s="641"/>
      <c r="F92" s="641"/>
      <c r="G92" s="641"/>
      <c r="H92" s="641"/>
      <c r="I92" s="641"/>
      <c r="J92" s="641"/>
      <c r="K92" s="641"/>
      <c r="L92" s="641"/>
      <c r="M92" s="641"/>
      <c r="N92" s="641"/>
      <c r="O92" s="641"/>
      <c r="P92" s="641"/>
      <c r="Q92" s="641"/>
      <c r="R92" s="641"/>
      <c r="S92" s="641"/>
      <c r="T92" s="641"/>
      <c r="U92" s="641"/>
      <c r="V92" s="641"/>
      <c r="W92" s="641"/>
      <c r="X92" s="641"/>
      <c r="Y92" s="641"/>
      <c r="Z92" s="421"/>
    </row>
    <row r="93" spans="1:26" s="657" customFormat="1" ht="22.5" customHeight="1" thickBot="1">
      <c r="A93" s="659">
        <v>1</v>
      </c>
      <c r="B93" s="1043" t="s">
        <v>406</v>
      </c>
      <c r="C93" s="1073" t="s">
        <v>72</v>
      </c>
      <c r="D93" s="1044">
        <v>72</v>
      </c>
      <c r="E93" s="1044">
        <f>D93/36</f>
        <v>2</v>
      </c>
      <c r="F93" s="1045"/>
      <c r="G93" s="1046"/>
      <c r="H93" s="1047"/>
      <c r="I93" s="1048"/>
      <c r="J93" s="1049"/>
      <c r="K93" s="1050"/>
      <c r="L93" s="1047"/>
      <c r="M93" s="1047"/>
      <c r="N93" s="1047"/>
      <c r="O93" s="1051"/>
      <c r="P93" s="1074">
        <v>2</v>
      </c>
      <c r="Q93" s="1047"/>
      <c r="R93" s="1047">
        <v>1</v>
      </c>
      <c r="S93" s="117">
        <v>2</v>
      </c>
      <c r="T93" s="899" t="s">
        <v>49</v>
      </c>
      <c r="U93" s="1052"/>
      <c r="V93" s="1046"/>
      <c r="W93" s="1046"/>
      <c r="X93" s="1046"/>
      <c r="Y93" s="1053"/>
      <c r="Z93" s="1045"/>
    </row>
    <row r="94" spans="1:26" s="657" customFormat="1" ht="17.25" customHeight="1">
      <c r="A94" s="106"/>
      <c r="B94" s="675"/>
      <c r="C94" s="676"/>
      <c r="D94" s="910">
        <f>SUM(D93:D93)</f>
        <v>72</v>
      </c>
      <c r="E94" s="677">
        <f>SUM(E93:E93)</f>
        <v>2</v>
      </c>
      <c r="F94" s="678"/>
      <c r="G94" s="678"/>
      <c r="H94" s="679"/>
      <c r="I94" s="679"/>
      <c r="J94" s="679"/>
      <c r="K94" s="679"/>
      <c r="L94" s="679"/>
      <c r="M94" s="679"/>
      <c r="N94" s="679"/>
      <c r="O94" s="680"/>
      <c r="P94" s="679"/>
      <c r="Q94" s="679"/>
      <c r="R94" s="679"/>
      <c r="S94" s="417"/>
      <c r="T94" s="417"/>
      <c r="U94" s="678"/>
      <c r="V94" s="678"/>
      <c r="W94" s="678"/>
      <c r="X94" s="678"/>
      <c r="Y94" s="678"/>
      <c r="Z94" s="678"/>
    </row>
    <row r="95" spans="1:26" s="657" customFormat="1" ht="15.75" customHeight="1" thickBot="1">
      <c r="A95" s="106"/>
      <c r="B95" s="1310" t="s">
        <v>224</v>
      </c>
      <c r="C95" s="1298"/>
      <c r="D95" s="1298"/>
      <c r="E95" s="1298"/>
      <c r="F95" s="1298"/>
      <c r="G95" s="1298"/>
      <c r="H95" s="1298"/>
      <c r="I95" s="1298"/>
      <c r="J95" s="1298"/>
      <c r="K95" s="1298"/>
      <c r="L95" s="1298"/>
      <c r="M95" s="1298"/>
      <c r="N95" s="1298"/>
      <c r="O95" s="1298"/>
      <c r="P95" s="1298"/>
      <c r="Q95" s="1298"/>
      <c r="R95" s="1298"/>
      <c r="S95" s="1298"/>
      <c r="T95" s="1298"/>
      <c r="U95" s="1298"/>
      <c r="V95" s="1298"/>
      <c r="W95" s="1298"/>
      <c r="X95" s="1298"/>
      <c r="Y95" s="1298"/>
      <c r="Z95" s="1298"/>
    </row>
    <row r="96" spans="1:26" s="657" customFormat="1" ht="30">
      <c r="A96" s="436">
        <v>1</v>
      </c>
      <c r="B96" s="672" t="s">
        <v>194</v>
      </c>
      <c r="C96" s="656" t="s">
        <v>47</v>
      </c>
      <c r="D96" s="198">
        <v>324</v>
      </c>
      <c r="E96" s="661">
        <f>D96/36</f>
        <v>9</v>
      </c>
      <c r="F96" s="170">
        <v>2</v>
      </c>
      <c r="G96" s="171">
        <v>2</v>
      </c>
      <c r="H96" s="171"/>
      <c r="I96" s="961">
        <v>2</v>
      </c>
      <c r="J96" s="942" t="s">
        <v>49</v>
      </c>
      <c r="K96" s="170">
        <v>2</v>
      </c>
      <c r="L96" s="171">
        <v>2</v>
      </c>
      <c r="M96" s="171"/>
      <c r="N96" s="171">
        <v>2</v>
      </c>
      <c r="O96" s="941" t="s">
        <v>49</v>
      </c>
      <c r="P96" s="170">
        <v>1</v>
      </c>
      <c r="Q96" s="171">
        <v>2</v>
      </c>
      <c r="R96" s="171"/>
      <c r="S96" s="961">
        <v>2</v>
      </c>
      <c r="T96" s="172"/>
      <c r="U96" s="170">
        <v>1</v>
      </c>
      <c r="V96" s="171">
        <v>2</v>
      </c>
      <c r="W96" s="171"/>
      <c r="X96" s="171">
        <v>2</v>
      </c>
      <c r="Y96" s="941" t="s">
        <v>49</v>
      </c>
      <c r="Z96" s="156"/>
    </row>
    <row r="97" spans="1:26" s="657" customFormat="1" ht="30.75" thickBot="1">
      <c r="A97" s="668">
        <v>2</v>
      </c>
      <c r="B97" s="936" t="s">
        <v>141</v>
      </c>
      <c r="C97" s="153" t="s">
        <v>47</v>
      </c>
      <c r="D97" s="56">
        <v>108</v>
      </c>
      <c r="E97" s="41">
        <f>D97/36</f>
        <v>3</v>
      </c>
      <c r="F97" s="176"/>
      <c r="G97" s="177"/>
      <c r="H97" s="177"/>
      <c r="I97" s="963"/>
      <c r="J97" s="178"/>
      <c r="K97" s="176"/>
      <c r="L97" s="177"/>
      <c r="M97" s="177"/>
      <c r="N97" s="177"/>
      <c r="O97" s="943"/>
      <c r="P97" s="176">
        <v>1</v>
      </c>
      <c r="Q97" s="177">
        <v>3</v>
      </c>
      <c r="R97" s="177"/>
      <c r="S97" s="963">
        <v>2</v>
      </c>
      <c r="T97" s="943" t="s">
        <v>49</v>
      </c>
      <c r="U97" s="176"/>
      <c r="V97" s="177"/>
      <c r="W97" s="177"/>
      <c r="X97" s="177"/>
      <c r="Y97" s="943"/>
      <c r="Z97" s="157"/>
    </row>
    <row r="98" spans="1:26" s="657" customFormat="1" ht="20.25">
      <c r="A98" s="107"/>
      <c r="B98" s="216"/>
      <c r="C98" s="217"/>
      <c r="D98" s="928">
        <f>SUM(D96:D97)</f>
        <v>432</v>
      </c>
      <c r="E98" s="194">
        <f>SUM(E96:E97)</f>
        <v>12</v>
      </c>
      <c r="F98" s="218"/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18"/>
      <c r="Y98" s="219"/>
      <c r="Z98" s="238"/>
    </row>
    <row r="99" spans="1:26" s="657" customFormat="1" ht="20.25">
      <c r="A99" s="135"/>
      <c r="B99" s="1308" t="s">
        <v>322</v>
      </c>
      <c r="C99" s="1309"/>
      <c r="D99" s="1309"/>
      <c r="E99" s="1309"/>
      <c r="F99" s="1309"/>
      <c r="G99" s="1309"/>
      <c r="H99" s="1309"/>
      <c r="I99" s="1309"/>
      <c r="J99" s="1309"/>
      <c r="K99" s="1309"/>
      <c r="L99" s="1309"/>
      <c r="M99" s="1309"/>
      <c r="N99" s="1309"/>
      <c r="O99" s="1309"/>
      <c r="P99" s="218"/>
      <c r="Q99" s="218"/>
      <c r="R99" s="218"/>
      <c r="S99" s="218"/>
      <c r="T99" s="218"/>
      <c r="U99" s="218"/>
      <c r="V99" s="218"/>
      <c r="W99" s="218"/>
      <c r="X99" s="218"/>
      <c r="Y99" s="219"/>
      <c r="Z99" s="342"/>
    </row>
    <row r="100" spans="1:26" s="657" customFormat="1" ht="16.5" thickBot="1">
      <c r="A100" s="424"/>
      <c r="B100" s="1054" t="s">
        <v>223</v>
      </c>
      <c r="C100" s="641"/>
      <c r="D100" s="641"/>
      <c r="E100" s="641"/>
      <c r="F100" s="641"/>
      <c r="G100" s="641"/>
      <c r="H100" s="641"/>
      <c r="I100" s="641"/>
      <c r="J100" s="641"/>
      <c r="K100" s="641"/>
      <c r="L100" s="641"/>
      <c r="M100" s="641"/>
      <c r="N100" s="641"/>
      <c r="O100" s="641"/>
      <c r="P100" s="641"/>
      <c r="Q100" s="641"/>
      <c r="R100" s="641"/>
      <c r="S100" s="641"/>
      <c r="T100" s="641"/>
      <c r="U100" s="641"/>
      <c r="V100" s="641"/>
      <c r="W100" s="641"/>
      <c r="X100" s="641"/>
      <c r="Y100" s="641"/>
      <c r="Z100" s="421"/>
    </row>
    <row r="101" spans="1:26" s="657" customFormat="1" ht="21" thickBot="1">
      <c r="A101" s="659">
        <v>1</v>
      </c>
      <c r="B101" s="1043" t="s">
        <v>406</v>
      </c>
      <c r="C101" s="1073" t="s">
        <v>72</v>
      </c>
      <c r="D101" s="1044">
        <v>72</v>
      </c>
      <c r="E101" s="1044">
        <f>D101/36</f>
        <v>2</v>
      </c>
      <c r="F101" s="1074">
        <v>2</v>
      </c>
      <c r="G101" s="1047"/>
      <c r="H101" s="1047">
        <v>1</v>
      </c>
      <c r="I101" s="117">
        <v>2</v>
      </c>
      <c r="J101" s="899" t="s">
        <v>49</v>
      </c>
      <c r="K101" s="1050"/>
      <c r="L101" s="1047"/>
      <c r="M101" s="1047"/>
      <c r="N101" s="1047"/>
      <c r="O101" s="1051"/>
      <c r="P101" s="1074"/>
      <c r="Q101" s="1047"/>
      <c r="R101" s="1047"/>
      <c r="S101" s="117"/>
      <c r="T101" s="899"/>
      <c r="U101" s="1052"/>
      <c r="V101" s="1046"/>
      <c r="W101" s="1046"/>
      <c r="X101" s="1046"/>
      <c r="Y101" s="1053"/>
      <c r="Z101" s="1045"/>
    </row>
    <row r="102" spans="1:26" s="657" customFormat="1" ht="20.25">
      <c r="A102" s="1077"/>
      <c r="B102" s="1076"/>
      <c r="C102" s="676"/>
      <c r="D102" s="677">
        <f>SUM(D101:D101)</f>
        <v>72</v>
      </c>
      <c r="E102" s="677">
        <f>SUM(E101:E101)</f>
        <v>2</v>
      </c>
      <c r="F102" s="678"/>
      <c r="G102" s="678"/>
      <c r="H102" s="679"/>
      <c r="I102" s="679"/>
      <c r="J102" s="679"/>
      <c r="K102" s="679"/>
      <c r="L102" s="679"/>
      <c r="M102" s="679"/>
      <c r="N102" s="679"/>
      <c r="O102" s="680"/>
      <c r="P102" s="679"/>
      <c r="Q102" s="679"/>
      <c r="R102" s="679"/>
      <c r="S102" s="417"/>
      <c r="T102" s="417"/>
      <c r="U102" s="678"/>
      <c r="V102" s="678"/>
      <c r="W102" s="678"/>
      <c r="X102" s="678"/>
      <c r="Y102" s="678"/>
      <c r="Z102" s="678"/>
    </row>
    <row r="103" spans="1:26" s="657" customFormat="1" ht="15.75" customHeight="1" thickBot="1">
      <c r="A103" s="625"/>
      <c r="B103" s="1297" t="s">
        <v>224</v>
      </c>
      <c r="C103" s="1298"/>
      <c r="D103" s="1298"/>
      <c r="E103" s="1298"/>
      <c r="F103" s="1298"/>
      <c r="G103" s="1298"/>
      <c r="H103" s="1298"/>
      <c r="I103" s="1298"/>
      <c r="J103" s="1298"/>
      <c r="K103" s="1298"/>
      <c r="L103" s="1298"/>
      <c r="M103" s="1298"/>
      <c r="N103" s="1298"/>
      <c r="O103" s="1298"/>
      <c r="P103" s="1298"/>
      <c r="Q103" s="1298"/>
      <c r="R103" s="1298"/>
      <c r="S103" s="1298"/>
      <c r="T103" s="1298"/>
      <c r="U103" s="1298"/>
      <c r="V103" s="1298"/>
      <c r="W103" s="1298"/>
      <c r="X103" s="1298"/>
      <c r="Y103" s="1298"/>
      <c r="Z103" s="1299"/>
    </row>
    <row r="104" spans="1:26" s="657" customFormat="1" ht="20.25">
      <c r="A104" s="654">
        <v>1</v>
      </c>
      <c r="B104" s="655" t="s">
        <v>228</v>
      </c>
      <c r="C104" s="656" t="s">
        <v>47</v>
      </c>
      <c r="D104" s="927">
        <v>216</v>
      </c>
      <c r="E104" s="40">
        <f>D104/36</f>
        <v>6</v>
      </c>
      <c r="F104" s="171"/>
      <c r="G104" s="171"/>
      <c r="H104" s="171">
        <v>2</v>
      </c>
      <c r="I104" s="961">
        <v>1</v>
      </c>
      <c r="J104" s="942"/>
      <c r="K104" s="170"/>
      <c r="L104" s="171"/>
      <c r="M104" s="171">
        <v>2</v>
      </c>
      <c r="N104" s="171">
        <v>1</v>
      </c>
      <c r="O104" s="941" t="s">
        <v>49</v>
      </c>
      <c r="P104" s="170"/>
      <c r="Q104" s="171"/>
      <c r="R104" s="171">
        <v>2</v>
      </c>
      <c r="S104" s="961">
        <v>1</v>
      </c>
      <c r="T104" s="172"/>
      <c r="U104" s="170"/>
      <c r="V104" s="171"/>
      <c r="W104" s="171">
        <v>2</v>
      </c>
      <c r="X104" s="171">
        <v>1</v>
      </c>
      <c r="Y104" s="941" t="s">
        <v>49</v>
      </c>
      <c r="Z104" s="951"/>
    </row>
    <row r="105" spans="1:26" s="657" customFormat="1" ht="30">
      <c r="A105" s="688">
        <v>2</v>
      </c>
      <c r="B105" s="669" t="s">
        <v>141</v>
      </c>
      <c r="C105" s="147" t="s">
        <v>47</v>
      </c>
      <c r="D105" s="40">
        <v>108</v>
      </c>
      <c r="E105" s="40">
        <f>D105/36</f>
        <v>3</v>
      </c>
      <c r="F105" s="173"/>
      <c r="G105" s="174"/>
      <c r="H105" s="174"/>
      <c r="I105" s="962"/>
      <c r="J105" s="175"/>
      <c r="K105" s="173"/>
      <c r="L105" s="174"/>
      <c r="M105" s="174"/>
      <c r="N105" s="174"/>
      <c r="O105" s="175"/>
      <c r="P105" s="173">
        <v>1</v>
      </c>
      <c r="Q105" s="174">
        <v>3</v>
      </c>
      <c r="R105" s="174"/>
      <c r="S105" s="962">
        <v>2</v>
      </c>
      <c r="T105" s="940" t="s">
        <v>49</v>
      </c>
      <c r="U105" s="173"/>
      <c r="V105" s="174"/>
      <c r="W105" s="174"/>
      <c r="X105" s="174"/>
      <c r="Y105" s="175"/>
      <c r="Z105" s="952"/>
    </row>
    <row r="106" spans="1:26" s="657" customFormat="1" ht="21" thickBot="1">
      <c r="A106" s="659">
        <v>3</v>
      </c>
      <c r="B106" s="670" t="s">
        <v>60</v>
      </c>
      <c r="C106" s="153" t="s">
        <v>47</v>
      </c>
      <c r="D106" s="41">
        <v>108</v>
      </c>
      <c r="E106" s="41">
        <f>D106/36</f>
        <v>3</v>
      </c>
      <c r="F106" s="176"/>
      <c r="G106" s="177"/>
      <c r="H106" s="177"/>
      <c r="I106" s="963"/>
      <c r="J106" s="178"/>
      <c r="K106" s="176"/>
      <c r="L106" s="177"/>
      <c r="M106" s="177"/>
      <c r="N106" s="177"/>
      <c r="O106" s="178"/>
      <c r="P106" s="176"/>
      <c r="Q106" s="177"/>
      <c r="R106" s="177"/>
      <c r="S106" s="963"/>
      <c r="T106" s="178"/>
      <c r="U106" s="176"/>
      <c r="V106" s="177">
        <v>4</v>
      </c>
      <c r="W106" s="177"/>
      <c r="X106" s="177">
        <v>1</v>
      </c>
      <c r="Y106" s="943" t="s">
        <v>49</v>
      </c>
      <c r="Z106" s="953"/>
    </row>
    <row r="107" spans="1:26" ht="20.25">
      <c r="A107" s="645"/>
      <c r="B107" s="216"/>
      <c r="C107" s="217"/>
      <c r="D107" s="928">
        <f>SUM(D104:D106)</f>
        <v>432</v>
      </c>
      <c r="E107" s="194">
        <f>SUM(E104:E106)</f>
        <v>12</v>
      </c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  <c r="X107" s="218"/>
      <c r="Y107" s="219"/>
      <c r="Z107" s="342"/>
    </row>
    <row r="108" spans="1:26" s="657" customFormat="1" ht="22.5" customHeight="1">
      <c r="A108" s="106"/>
      <c r="B108" s="1304" t="s">
        <v>323</v>
      </c>
      <c r="C108" s="1305"/>
      <c r="D108" s="1305"/>
      <c r="E108" s="1305"/>
      <c r="F108" s="1305"/>
      <c r="G108" s="1305"/>
      <c r="H108" s="1305"/>
      <c r="I108" s="1305"/>
      <c r="J108" s="1305"/>
      <c r="K108" s="1305"/>
      <c r="L108" s="1305"/>
      <c r="M108" s="1305"/>
      <c r="N108" s="1305"/>
      <c r="O108" s="1305"/>
      <c r="P108" s="1305"/>
      <c r="Q108" s="1305"/>
      <c r="R108" s="1305"/>
      <c r="S108" s="1305"/>
      <c r="T108" s="1305"/>
      <c r="U108" s="1305"/>
      <c r="V108" s="1305"/>
      <c r="W108" s="1305"/>
      <c r="X108" s="1305"/>
      <c r="Y108" s="1305"/>
      <c r="Z108" s="1305"/>
    </row>
    <row r="109" spans="1:26" s="657" customFormat="1" ht="17.25" customHeight="1" thickBot="1">
      <c r="A109" s="424"/>
      <c r="B109" s="1054" t="s">
        <v>223</v>
      </c>
      <c r="C109" s="421"/>
      <c r="D109" s="421"/>
      <c r="E109" s="421"/>
      <c r="F109" s="421"/>
      <c r="G109" s="421"/>
      <c r="H109" s="421"/>
      <c r="I109" s="421"/>
      <c r="J109" s="421"/>
      <c r="K109" s="421"/>
      <c r="L109" s="421"/>
      <c r="M109" s="421"/>
      <c r="N109" s="421"/>
      <c r="O109" s="421"/>
      <c r="P109" s="421"/>
      <c r="Q109" s="421"/>
      <c r="R109" s="421"/>
      <c r="S109" s="421"/>
      <c r="T109" s="421"/>
      <c r="U109" s="421"/>
      <c r="V109" s="421"/>
      <c r="W109" s="421"/>
      <c r="X109" s="421"/>
      <c r="Y109" s="421"/>
      <c r="Z109" s="421"/>
    </row>
    <row r="110" spans="1:26" s="657" customFormat="1" ht="22.5" customHeight="1" thickBot="1">
      <c r="A110" s="659">
        <v>1</v>
      </c>
      <c r="B110" s="1043" t="s">
        <v>406</v>
      </c>
      <c r="C110" s="1073" t="s">
        <v>72</v>
      </c>
      <c r="D110" s="1044">
        <v>72</v>
      </c>
      <c r="E110" s="1044">
        <f>D110/36</f>
        <v>2</v>
      </c>
      <c r="F110" s="1045"/>
      <c r="G110" s="1046"/>
      <c r="H110" s="1047"/>
      <c r="I110" s="1048"/>
      <c r="J110" s="1049"/>
      <c r="K110" s="1050"/>
      <c r="L110" s="1047"/>
      <c r="M110" s="1047"/>
      <c r="N110" s="1047"/>
      <c r="O110" s="1051"/>
      <c r="P110" s="1074">
        <v>2</v>
      </c>
      <c r="Q110" s="1047"/>
      <c r="R110" s="1047">
        <v>1</v>
      </c>
      <c r="S110" s="117">
        <v>2</v>
      </c>
      <c r="T110" s="899" t="s">
        <v>49</v>
      </c>
      <c r="U110" s="1052"/>
      <c r="V110" s="1046"/>
      <c r="W110" s="1046"/>
      <c r="X110" s="1046"/>
      <c r="Y110" s="1053"/>
      <c r="Z110" s="1045"/>
    </row>
    <row r="111" spans="1:26" s="657" customFormat="1" ht="18.75" customHeight="1">
      <c r="A111" s="106"/>
      <c r="B111" s="675"/>
      <c r="C111" s="676"/>
      <c r="D111" s="909">
        <f>SUM(D110:D110)</f>
        <v>72</v>
      </c>
      <c r="E111" s="677">
        <f>SUM(E110:E110)</f>
        <v>2</v>
      </c>
      <c r="F111" s="678"/>
      <c r="G111" s="678"/>
      <c r="H111" s="679"/>
      <c r="I111" s="679"/>
      <c r="J111" s="679"/>
      <c r="K111" s="679"/>
      <c r="L111" s="679"/>
      <c r="M111" s="679"/>
      <c r="N111" s="679"/>
      <c r="O111" s="680"/>
      <c r="P111" s="679"/>
      <c r="Q111" s="679"/>
      <c r="R111" s="679"/>
      <c r="S111" s="417"/>
      <c r="T111" s="417"/>
      <c r="U111" s="678"/>
      <c r="V111" s="678"/>
      <c r="W111" s="678"/>
      <c r="X111" s="678"/>
      <c r="Y111" s="678"/>
      <c r="Z111" s="678"/>
    </row>
    <row r="112" spans="1:26" s="657" customFormat="1" ht="15.75" customHeight="1" thickBot="1">
      <c r="A112" s="106"/>
      <c r="B112" s="1310" t="s">
        <v>224</v>
      </c>
      <c r="C112" s="1298"/>
      <c r="D112" s="1298"/>
      <c r="E112" s="1298"/>
      <c r="F112" s="1298"/>
      <c r="G112" s="1298"/>
      <c r="H112" s="1298"/>
      <c r="I112" s="1298"/>
      <c r="J112" s="1298"/>
      <c r="K112" s="1298"/>
      <c r="L112" s="1298"/>
      <c r="M112" s="1298"/>
      <c r="N112" s="1298"/>
      <c r="O112" s="1298"/>
      <c r="P112" s="1298"/>
      <c r="Q112" s="1298"/>
      <c r="R112" s="1298"/>
      <c r="S112" s="1298"/>
      <c r="T112" s="1298"/>
      <c r="U112" s="1298"/>
      <c r="V112" s="1298"/>
      <c r="W112" s="1298"/>
      <c r="X112" s="1298"/>
      <c r="Y112" s="1298"/>
      <c r="Z112" s="1298"/>
    </row>
    <row r="113" spans="1:26" s="657" customFormat="1" ht="20.25">
      <c r="A113" s="654">
        <v>1</v>
      </c>
      <c r="B113" s="395" t="s">
        <v>142</v>
      </c>
      <c r="C113" s="155" t="s">
        <v>45</v>
      </c>
      <c r="D113" s="661">
        <v>108</v>
      </c>
      <c r="E113" s="661">
        <f>D113/36</f>
        <v>3</v>
      </c>
      <c r="F113" s="170">
        <v>2</v>
      </c>
      <c r="G113" s="171"/>
      <c r="H113" s="171">
        <v>2</v>
      </c>
      <c r="I113" s="961">
        <v>2</v>
      </c>
      <c r="J113" s="941" t="s">
        <v>49</v>
      </c>
      <c r="K113" s="170"/>
      <c r="L113" s="171"/>
      <c r="M113" s="171"/>
      <c r="N113" s="171"/>
      <c r="O113" s="941"/>
      <c r="P113" s="170"/>
      <c r="Q113" s="171"/>
      <c r="R113" s="171"/>
      <c r="S113" s="961"/>
      <c r="T113" s="172"/>
      <c r="U113" s="170"/>
      <c r="V113" s="171"/>
      <c r="W113" s="171"/>
      <c r="X113" s="171"/>
      <c r="Y113" s="172"/>
      <c r="Z113" s="156"/>
    </row>
    <row r="114" spans="1:26" s="657" customFormat="1" ht="30">
      <c r="A114" s="688">
        <v>2</v>
      </c>
      <c r="B114" s="113" t="s">
        <v>143</v>
      </c>
      <c r="C114" s="69" t="s">
        <v>45</v>
      </c>
      <c r="D114" s="40">
        <v>108</v>
      </c>
      <c r="E114" s="40">
        <f>D114/36</f>
        <v>3</v>
      </c>
      <c r="F114" s="173"/>
      <c r="G114" s="174"/>
      <c r="H114" s="174"/>
      <c r="I114" s="962"/>
      <c r="J114" s="175"/>
      <c r="K114" s="173">
        <v>2</v>
      </c>
      <c r="L114" s="174"/>
      <c r="M114" s="174">
        <v>2</v>
      </c>
      <c r="N114" s="174">
        <v>2</v>
      </c>
      <c r="O114" s="940" t="s">
        <v>49</v>
      </c>
      <c r="P114" s="173"/>
      <c r="Q114" s="174"/>
      <c r="R114" s="174"/>
      <c r="S114" s="962"/>
      <c r="T114" s="175"/>
      <c r="U114" s="173"/>
      <c r="V114" s="174"/>
      <c r="W114" s="174"/>
      <c r="X114" s="174"/>
      <c r="Y114" s="175"/>
      <c r="Z114" s="671"/>
    </row>
    <row r="115" spans="1:26" s="657" customFormat="1" ht="20.25">
      <c r="A115" s="688">
        <v>3</v>
      </c>
      <c r="B115" s="669" t="s">
        <v>144</v>
      </c>
      <c r="C115" s="69" t="s">
        <v>45</v>
      </c>
      <c r="D115" s="40">
        <v>108</v>
      </c>
      <c r="E115" s="40">
        <f>D115/36</f>
        <v>3</v>
      </c>
      <c r="F115" s="173"/>
      <c r="G115" s="174"/>
      <c r="H115" s="174"/>
      <c r="I115" s="962"/>
      <c r="J115" s="175"/>
      <c r="K115" s="173"/>
      <c r="L115" s="174"/>
      <c r="M115" s="174"/>
      <c r="N115" s="174"/>
      <c r="O115" s="175"/>
      <c r="P115" s="173">
        <v>2</v>
      </c>
      <c r="Q115" s="174">
        <v>2</v>
      </c>
      <c r="R115" s="174"/>
      <c r="S115" s="962">
        <v>2</v>
      </c>
      <c r="T115" s="940" t="s">
        <v>49</v>
      </c>
      <c r="U115" s="173"/>
      <c r="V115" s="174"/>
      <c r="W115" s="174"/>
      <c r="X115" s="174"/>
      <c r="Y115" s="175"/>
      <c r="Z115" s="671"/>
    </row>
    <row r="116" spans="1:26" s="657" customFormat="1" ht="16.5" customHeight="1" thickBot="1">
      <c r="A116" s="659">
        <v>4</v>
      </c>
      <c r="B116" s="670" t="s">
        <v>60</v>
      </c>
      <c r="C116" s="133" t="s">
        <v>45</v>
      </c>
      <c r="D116" s="41">
        <v>108</v>
      </c>
      <c r="E116" s="41">
        <f>D116/36</f>
        <v>3</v>
      </c>
      <c r="F116" s="176"/>
      <c r="G116" s="177"/>
      <c r="H116" s="177"/>
      <c r="I116" s="963"/>
      <c r="J116" s="178"/>
      <c r="K116" s="176"/>
      <c r="L116" s="177"/>
      <c r="M116" s="177"/>
      <c r="N116" s="177"/>
      <c r="O116" s="178"/>
      <c r="P116" s="176"/>
      <c r="Q116" s="177"/>
      <c r="R116" s="177"/>
      <c r="S116" s="963"/>
      <c r="T116" s="178"/>
      <c r="U116" s="176"/>
      <c r="V116" s="177">
        <v>4</v>
      </c>
      <c r="W116" s="177"/>
      <c r="X116" s="177">
        <v>1</v>
      </c>
      <c r="Y116" s="943" t="s">
        <v>49</v>
      </c>
      <c r="Z116" s="157"/>
    </row>
    <row r="117" spans="1:26" s="657" customFormat="1" ht="15" customHeight="1">
      <c r="A117" s="107"/>
      <c r="B117" s="240"/>
      <c r="C117" s="241"/>
      <c r="D117" s="1075">
        <f>SUM(D113:D116)</f>
        <v>432</v>
      </c>
      <c r="E117" s="242">
        <f>SUM(E113:E116)</f>
        <v>12</v>
      </c>
      <c r="F117" s="243"/>
      <c r="G117" s="243"/>
      <c r="H117" s="243"/>
      <c r="I117" s="243"/>
      <c r="J117" s="243"/>
      <c r="K117" s="243"/>
      <c r="L117" s="243"/>
      <c r="M117" s="243"/>
      <c r="N117" s="243"/>
      <c r="O117" s="243"/>
      <c r="P117" s="243"/>
      <c r="Q117" s="243"/>
      <c r="R117" s="243"/>
      <c r="S117" s="243"/>
      <c r="T117" s="243"/>
      <c r="U117" s="243"/>
      <c r="V117" s="243"/>
      <c r="W117" s="243"/>
      <c r="X117" s="243"/>
      <c r="Y117" s="244"/>
      <c r="Z117" s="238"/>
    </row>
    <row r="118" spans="1:26" s="657" customFormat="1" ht="18.75" customHeight="1">
      <c r="A118" s="107"/>
      <c r="B118" s="1306" t="s">
        <v>325</v>
      </c>
      <c r="C118" s="1305"/>
      <c r="D118" s="1305"/>
      <c r="E118" s="1305"/>
      <c r="F118" s="1305"/>
      <c r="G118" s="1305"/>
      <c r="H118" s="1305"/>
      <c r="I118" s="1305"/>
      <c r="J118" s="1305"/>
      <c r="K118" s="1305"/>
      <c r="L118" s="1305"/>
      <c r="M118" s="1305"/>
      <c r="N118" s="1305"/>
      <c r="O118" s="1305"/>
      <c r="P118" s="1305"/>
      <c r="Q118" s="1305"/>
      <c r="R118" s="1305"/>
      <c r="S118" s="1305"/>
      <c r="T118" s="1305"/>
      <c r="U118" s="1305"/>
      <c r="V118" s="1305"/>
      <c r="W118" s="1305"/>
      <c r="X118" s="1305"/>
      <c r="Y118" s="1305"/>
      <c r="Z118" s="1305"/>
    </row>
    <row r="119" spans="1:26" s="657" customFormat="1" ht="17.25" customHeight="1" thickBot="1">
      <c r="A119" s="84"/>
      <c r="B119" s="1054" t="s">
        <v>223</v>
      </c>
      <c r="C119" s="421"/>
      <c r="D119" s="421"/>
      <c r="E119" s="421"/>
      <c r="F119" s="421"/>
      <c r="G119" s="421"/>
      <c r="H119" s="421"/>
      <c r="I119" s="421"/>
      <c r="J119" s="421"/>
      <c r="K119" s="421"/>
      <c r="L119" s="421"/>
      <c r="M119" s="421"/>
      <c r="N119" s="421"/>
      <c r="O119" s="421"/>
      <c r="P119" s="421"/>
      <c r="Q119" s="421"/>
      <c r="R119" s="421"/>
      <c r="S119" s="421"/>
      <c r="T119" s="421"/>
      <c r="U119" s="421"/>
      <c r="V119" s="421"/>
      <c r="W119" s="421"/>
      <c r="X119" s="421"/>
      <c r="Y119" s="421"/>
      <c r="Z119" s="421"/>
    </row>
    <row r="120" spans="1:26" s="657" customFormat="1" ht="22.5" customHeight="1" thickBot="1">
      <c r="A120" s="659">
        <v>1</v>
      </c>
      <c r="B120" s="1043" t="s">
        <v>406</v>
      </c>
      <c r="C120" s="1073" t="s">
        <v>72</v>
      </c>
      <c r="D120" s="1044">
        <v>72</v>
      </c>
      <c r="E120" s="1044">
        <f>D120/36</f>
        <v>2</v>
      </c>
      <c r="F120" s="1045"/>
      <c r="G120" s="1046"/>
      <c r="H120" s="1047"/>
      <c r="I120" s="1048"/>
      <c r="J120" s="1049"/>
      <c r="K120" s="1050"/>
      <c r="L120" s="1047"/>
      <c r="M120" s="1047"/>
      <c r="N120" s="1047"/>
      <c r="O120" s="1051"/>
      <c r="P120" s="1074">
        <v>2</v>
      </c>
      <c r="Q120" s="1047"/>
      <c r="R120" s="1047">
        <v>1</v>
      </c>
      <c r="S120" s="117">
        <v>2</v>
      </c>
      <c r="T120" s="899" t="s">
        <v>49</v>
      </c>
      <c r="U120" s="1052"/>
      <c r="V120" s="1046"/>
      <c r="W120" s="1046"/>
      <c r="X120" s="1046"/>
      <c r="Y120" s="1053"/>
      <c r="Z120" s="1045"/>
    </row>
    <row r="121" spans="1:26" s="657" customFormat="1" ht="19.5" customHeight="1">
      <c r="A121" s="106"/>
      <c r="B121" s="675"/>
      <c r="C121" s="676"/>
      <c r="D121" s="910">
        <f>SUM(D120:D120)</f>
        <v>72</v>
      </c>
      <c r="E121" s="677">
        <f>SUM(E120:E120)</f>
        <v>2</v>
      </c>
      <c r="F121" s="678"/>
      <c r="G121" s="678"/>
      <c r="H121" s="679"/>
      <c r="I121" s="679"/>
      <c r="J121" s="679"/>
      <c r="K121" s="679"/>
      <c r="L121" s="679"/>
      <c r="M121" s="679"/>
      <c r="N121" s="679"/>
      <c r="O121" s="680"/>
      <c r="P121" s="679"/>
      <c r="Q121" s="679"/>
      <c r="R121" s="679"/>
      <c r="S121" s="417"/>
      <c r="T121" s="417"/>
      <c r="U121" s="678"/>
      <c r="V121" s="678"/>
      <c r="W121" s="678"/>
      <c r="X121" s="678"/>
      <c r="Y121" s="678"/>
      <c r="Z121" s="678"/>
    </row>
    <row r="122" spans="1:26" s="657" customFormat="1" ht="17.25" customHeight="1" thickBot="1">
      <c r="A122" s="106"/>
      <c r="B122" s="1310" t="s">
        <v>224</v>
      </c>
      <c r="C122" s="1298"/>
      <c r="D122" s="1298"/>
      <c r="E122" s="1298"/>
      <c r="F122" s="1298"/>
      <c r="G122" s="1298"/>
      <c r="H122" s="1298"/>
      <c r="I122" s="1298"/>
      <c r="J122" s="1298"/>
      <c r="K122" s="1298"/>
      <c r="L122" s="1298"/>
      <c r="M122" s="1298"/>
      <c r="N122" s="1298"/>
      <c r="O122" s="1298"/>
      <c r="P122" s="1298"/>
      <c r="Q122" s="1298"/>
      <c r="R122" s="1298"/>
      <c r="S122" s="1298"/>
      <c r="T122" s="1298"/>
      <c r="U122" s="1298"/>
      <c r="V122" s="1298"/>
      <c r="W122" s="1298"/>
      <c r="X122" s="1298"/>
      <c r="Y122" s="1298"/>
      <c r="Z122" s="1298"/>
    </row>
    <row r="123" spans="1:26" s="657" customFormat="1" ht="30">
      <c r="A123" s="654">
        <v>1</v>
      </c>
      <c r="B123" s="672" t="s">
        <v>145</v>
      </c>
      <c r="C123" s="155" t="s">
        <v>72</v>
      </c>
      <c r="D123" s="198">
        <v>108</v>
      </c>
      <c r="E123" s="661">
        <f>D123/36</f>
        <v>3</v>
      </c>
      <c r="F123" s="170">
        <v>2</v>
      </c>
      <c r="G123" s="171"/>
      <c r="H123" s="171">
        <v>2</v>
      </c>
      <c r="I123" s="961">
        <v>2</v>
      </c>
      <c r="J123" s="941" t="s">
        <v>49</v>
      </c>
      <c r="K123" s="170"/>
      <c r="L123" s="171"/>
      <c r="M123" s="171"/>
      <c r="N123" s="171"/>
      <c r="O123" s="172"/>
      <c r="P123" s="170"/>
      <c r="Q123" s="171"/>
      <c r="R123" s="171"/>
      <c r="S123" s="961"/>
      <c r="T123" s="172"/>
      <c r="U123" s="170"/>
      <c r="V123" s="171"/>
      <c r="W123" s="171"/>
      <c r="X123" s="171"/>
      <c r="Y123" s="172"/>
      <c r="Z123" s="156"/>
    </row>
    <row r="124" spans="1:26" s="657" customFormat="1" ht="20.25" customHeight="1">
      <c r="A124" s="688">
        <v>2</v>
      </c>
      <c r="B124" s="935" t="s">
        <v>161</v>
      </c>
      <c r="C124" s="69" t="s">
        <v>72</v>
      </c>
      <c r="D124" s="44">
        <v>108</v>
      </c>
      <c r="E124" s="40">
        <f>D124/36</f>
        <v>3</v>
      </c>
      <c r="F124" s="173"/>
      <c r="G124" s="174"/>
      <c r="H124" s="174"/>
      <c r="I124" s="962"/>
      <c r="J124" s="175"/>
      <c r="K124" s="173">
        <v>2</v>
      </c>
      <c r="L124" s="174"/>
      <c r="M124" s="174">
        <v>2</v>
      </c>
      <c r="N124" s="174">
        <v>2</v>
      </c>
      <c r="O124" s="940" t="s">
        <v>49</v>
      </c>
      <c r="P124" s="173"/>
      <c r="Q124" s="174"/>
      <c r="R124" s="174"/>
      <c r="S124" s="962"/>
      <c r="T124" s="175"/>
      <c r="U124" s="173"/>
      <c r="V124" s="174"/>
      <c r="W124" s="174"/>
      <c r="X124" s="174"/>
      <c r="Y124" s="175"/>
      <c r="Z124" s="671"/>
    </row>
    <row r="125" spans="1:26" s="657" customFormat="1" ht="30" customHeight="1">
      <c r="A125" s="688">
        <v>3</v>
      </c>
      <c r="B125" s="669" t="s">
        <v>162</v>
      </c>
      <c r="C125" s="69" t="s">
        <v>72</v>
      </c>
      <c r="D125" s="44">
        <v>108</v>
      </c>
      <c r="E125" s="40">
        <f>D125/36</f>
        <v>3</v>
      </c>
      <c r="F125" s="173"/>
      <c r="G125" s="174"/>
      <c r="H125" s="174"/>
      <c r="I125" s="962"/>
      <c r="J125" s="175"/>
      <c r="K125" s="173"/>
      <c r="L125" s="174"/>
      <c r="M125" s="174"/>
      <c r="N125" s="174"/>
      <c r="O125" s="175"/>
      <c r="P125" s="173">
        <v>2</v>
      </c>
      <c r="Q125" s="174"/>
      <c r="R125" s="174">
        <v>2</v>
      </c>
      <c r="S125" s="962">
        <v>2</v>
      </c>
      <c r="T125" s="940" t="s">
        <v>49</v>
      </c>
      <c r="U125" s="173"/>
      <c r="V125" s="174"/>
      <c r="W125" s="174"/>
      <c r="X125" s="174"/>
      <c r="Y125" s="175"/>
      <c r="Z125" s="671"/>
    </row>
    <row r="126" spans="1:26" s="657" customFormat="1" ht="19.5" customHeight="1" thickBot="1">
      <c r="A126" s="659">
        <v>4</v>
      </c>
      <c r="B126" s="670" t="s">
        <v>60</v>
      </c>
      <c r="C126" s="133" t="s">
        <v>72</v>
      </c>
      <c r="D126" s="56">
        <v>108</v>
      </c>
      <c r="E126" s="41">
        <f>D126/36</f>
        <v>3</v>
      </c>
      <c r="F126" s="176"/>
      <c r="G126" s="177"/>
      <c r="H126" s="177"/>
      <c r="I126" s="963"/>
      <c r="J126" s="178"/>
      <c r="K126" s="176"/>
      <c r="L126" s="177"/>
      <c r="M126" s="177"/>
      <c r="N126" s="177"/>
      <c r="O126" s="178"/>
      <c r="P126" s="176"/>
      <c r="Q126" s="177"/>
      <c r="R126" s="177"/>
      <c r="S126" s="963"/>
      <c r="T126" s="178"/>
      <c r="U126" s="176"/>
      <c r="V126" s="177">
        <v>4</v>
      </c>
      <c r="W126" s="177"/>
      <c r="X126" s="177">
        <v>1</v>
      </c>
      <c r="Y126" s="943" t="s">
        <v>49</v>
      </c>
      <c r="Z126" s="157"/>
    </row>
    <row r="127" spans="1:26" s="657" customFormat="1" ht="16.5" customHeight="1">
      <c r="A127" s="239"/>
      <c r="B127" s="240"/>
      <c r="C127" s="241"/>
      <c r="D127" s="242">
        <f>SUM(D123:D126)</f>
        <v>432</v>
      </c>
      <c r="E127" s="242">
        <f>SUM(E123:E126)</f>
        <v>12</v>
      </c>
      <c r="F127" s="243"/>
      <c r="G127" s="243"/>
      <c r="H127" s="243"/>
      <c r="I127" s="243"/>
      <c r="J127" s="243"/>
      <c r="K127" s="243"/>
      <c r="L127" s="243"/>
      <c r="M127" s="243"/>
      <c r="N127" s="243"/>
      <c r="O127" s="243"/>
      <c r="P127" s="243"/>
      <c r="Q127" s="243"/>
      <c r="R127" s="243"/>
      <c r="S127" s="243"/>
      <c r="T127" s="243"/>
      <c r="U127" s="243"/>
      <c r="V127" s="243"/>
      <c r="W127" s="243"/>
      <c r="X127" s="243"/>
      <c r="Y127" s="244"/>
      <c r="Z127" s="238"/>
    </row>
    <row r="128" spans="1:26" s="657" customFormat="1" ht="18.75" thickBot="1">
      <c r="A128" s="424"/>
      <c r="B128" s="1303" t="s">
        <v>201</v>
      </c>
      <c r="C128" s="1212"/>
      <c r="D128" s="1212"/>
      <c r="E128" s="1212"/>
      <c r="F128" s="1212"/>
      <c r="G128" s="1212"/>
      <c r="H128" s="1212"/>
      <c r="I128" s="1212"/>
      <c r="J128" s="1212"/>
      <c r="K128" s="1212"/>
      <c r="L128" s="1212"/>
      <c r="M128" s="1212"/>
      <c r="N128" s="1212"/>
      <c r="O128" s="1212"/>
      <c r="P128" s="1212"/>
      <c r="Q128" s="1212"/>
      <c r="R128" s="1212"/>
      <c r="S128" s="1212"/>
      <c r="T128" s="1212"/>
      <c r="U128" s="1212"/>
      <c r="V128" s="1212"/>
      <c r="W128" s="1212"/>
      <c r="X128" s="1212"/>
      <c r="Y128" s="1212"/>
      <c r="Z128" s="1212"/>
    </row>
    <row r="129" spans="1:26" s="657" customFormat="1" ht="26.25" customHeight="1" thickBot="1">
      <c r="A129" s="75"/>
      <c r="B129" s="114" t="s">
        <v>88</v>
      </c>
      <c r="C129" s="115" t="s">
        <v>103</v>
      </c>
      <c r="D129" s="903"/>
      <c r="E129" s="203">
        <v>432</v>
      </c>
      <c r="F129" s="73"/>
      <c r="G129" s="116"/>
      <c r="H129" s="116">
        <v>4</v>
      </c>
      <c r="I129" s="118">
        <v>1</v>
      </c>
      <c r="J129" s="966"/>
      <c r="K129" s="965"/>
      <c r="L129" s="116"/>
      <c r="M129" s="116">
        <v>4</v>
      </c>
      <c r="N129" s="116"/>
      <c r="O129" s="117" t="s">
        <v>49</v>
      </c>
      <c r="P129" s="73"/>
      <c r="Q129" s="116"/>
      <c r="R129" s="116">
        <v>4</v>
      </c>
      <c r="S129" s="117"/>
      <c r="T129" s="971"/>
      <c r="U129" s="119"/>
      <c r="V129" s="116"/>
      <c r="W129" s="116">
        <v>4</v>
      </c>
      <c r="X129" s="116"/>
      <c r="Y129" s="899" t="s">
        <v>69</v>
      </c>
      <c r="Z129" s="120"/>
    </row>
    <row r="130" spans="2:26" ht="21">
      <c r="B130" s="139"/>
      <c r="C130" s="71" t="s">
        <v>17</v>
      </c>
      <c r="D130" s="71"/>
      <c r="E130" s="140">
        <f>E21</f>
        <v>60</v>
      </c>
      <c r="F130" s="139"/>
      <c r="G130" s="141"/>
      <c r="H130" s="139"/>
      <c r="I130" s="139"/>
      <c r="J130" s="139"/>
      <c r="K130" s="139"/>
      <c r="L130" s="141"/>
      <c r="M130" s="139"/>
      <c r="N130" s="139"/>
      <c r="O130" s="139"/>
      <c r="P130" s="139"/>
      <c r="Q130" s="141"/>
      <c r="R130" s="139"/>
      <c r="S130" s="139"/>
      <c r="T130" s="139"/>
      <c r="U130" s="139"/>
      <c r="V130" s="141"/>
      <c r="W130" s="139"/>
      <c r="X130" s="139"/>
      <c r="Y130" s="139"/>
      <c r="Z130" s="139"/>
    </row>
    <row r="131" spans="1:26" ht="17.25" customHeight="1">
      <c r="A131" s="70"/>
      <c r="B131" s="372"/>
      <c r="C131" s="373"/>
      <c r="D131" s="373"/>
      <c r="E131" s="58"/>
      <c r="F131" s="8"/>
      <c r="G131" s="31"/>
      <c r="H131" s="9" t="s">
        <v>70</v>
      </c>
      <c r="I131" s="61"/>
      <c r="J131" s="61">
        <f>COUNTIF(J9:J32,"е")</f>
        <v>1</v>
      </c>
      <c r="K131" s="31"/>
      <c r="L131" s="31"/>
      <c r="M131" s="29" t="s">
        <v>70</v>
      </c>
      <c r="N131" s="29"/>
      <c r="O131" s="61">
        <f>COUNTIF(O9:O32,"е")</f>
        <v>3</v>
      </c>
      <c r="P131" s="5"/>
      <c r="Q131" s="31"/>
      <c r="R131" s="29" t="s">
        <v>70</v>
      </c>
      <c r="S131" s="61"/>
      <c r="T131" s="61">
        <f>COUNTIF(T9:T32,"е")</f>
        <v>0</v>
      </c>
      <c r="U131" s="5"/>
      <c r="V131" s="31"/>
      <c r="W131" s="29" t="s">
        <v>70</v>
      </c>
      <c r="X131" s="29"/>
      <c r="Y131" s="61">
        <f>COUNTIF(Y9:Y32,"е")</f>
        <v>4</v>
      </c>
      <c r="Z131" s="5"/>
    </row>
    <row r="132" spans="1:26" ht="17.25" customHeight="1">
      <c r="A132" s="70"/>
      <c r="B132" s="372"/>
      <c r="C132" s="373"/>
      <c r="D132" s="373"/>
      <c r="E132" s="54"/>
      <c r="F132" s="8"/>
      <c r="G132" s="8"/>
      <c r="H132" s="9" t="s">
        <v>18</v>
      </c>
      <c r="I132" s="31"/>
      <c r="J132" s="61">
        <f>COUNTIF(J9:J57,"з")+1</f>
        <v>1</v>
      </c>
      <c r="K132" s="8"/>
      <c r="L132" s="8"/>
      <c r="M132" s="32" t="s">
        <v>18</v>
      </c>
      <c r="N132" s="32"/>
      <c r="O132" s="61">
        <f>COUNTIF(O9:O57,"з")+1</f>
        <v>6</v>
      </c>
      <c r="P132" s="1"/>
      <c r="Q132" s="8"/>
      <c r="R132" s="9" t="s">
        <v>18</v>
      </c>
      <c r="S132" s="61"/>
      <c r="T132" s="61">
        <f>COUNTIF(T9:T57,"з")+1</f>
        <v>3</v>
      </c>
      <c r="U132" s="1"/>
      <c r="V132" s="8"/>
      <c r="W132" s="9" t="s">
        <v>18</v>
      </c>
      <c r="X132" s="9"/>
      <c r="Y132" s="61">
        <v>2</v>
      </c>
      <c r="Z132" s="1"/>
    </row>
    <row r="133" spans="1:26" ht="15.75" customHeight="1">
      <c r="A133" s="70"/>
      <c r="B133" s="372"/>
      <c r="C133" s="374"/>
      <c r="D133" s="374"/>
      <c r="E133" s="54"/>
      <c r="F133" s="8"/>
      <c r="G133" s="8"/>
      <c r="H133" s="9" t="s">
        <v>123</v>
      </c>
      <c r="I133" s="61">
        <f>SUM(I10:I21)</f>
        <v>2</v>
      </c>
      <c r="J133" s="31"/>
      <c r="K133" s="8"/>
      <c r="L133" s="8"/>
      <c r="M133" s="9" t="s">
        <v>123</v>
      </c>
      <c r="N133" s="61">
        <f>SUM(N10:N21)</f>
        <v>4</v>
      </c>
      <c r="O133" s="61"/>
      <c r="P133" s="1"/>
      <c r="Q133" s="8"/>
      <c r="R133" s="9" t="s">
        <v>123</v>
      </c>
      <c r="S133" s="61">
        <f>SUM(S10:S21)</f>
        <v>0</v>
      </c>
      <c r="T133" s="61"/>
      <c r="U133" s="1"/>
      <c r="V133" s="8"/>
      <c r="W133" s="9" t="s">
        <v>124</v>
      </c>
      <c r="X133" s="9"/>
      <c r="Y133" s="61">
        <v>1</v>
      </c>
      <c r="Z133" s="1"/>
    </row>
    <row r="134" spans="1:25" ht="15" customHeight="1">
      <c r="A134" s="900"/>
      <c r="B134" s="900"/>
      <c r="C134" s="900"/>
      <c r="W134" s="9" t="s">
        <v>123</v>
      </c>
      <c r="X134" s="61">
        <f>SUM(X11:X22)</f>
        <v>2</v>
      </c>
      <c r="Y134" s="61"/>
    </row>
    <row r="135" spans="3:27" ht="18">
      <c r="C135" s="1201" t="s">
        <v>402</v>
      </c>
      <c r="D135" s="1194"/>
      <c r="E135" s="1194"/>
      <c r="F135" s="1194"/>
      <c r="G135" s="1194"/>
      <c r="H135" s="1194"/>
      <c r="I135" s="1194"/>
      <c r="J135" s="1194"/>
      <c r="K135" s="1194"/>
      <c r="L135" s="1194"/>
      <c r="M135" s="1194"/>
      <c r="N135" s="1194"/>
      <c r="O135" s="1194"/>
      <c r="P135" s="1194"/>
      <c r="Q135" s="1194"/>
      <c r="R135" s="1194"/>
      <c r="S135" s="1194"/>
      <c r="T135" s="1194"/>
      <c r="U135" s="1194"/>
      <c r="V135" s="1194"/>
      <c r="W135" s="1194"/>
      <c r="X135" s="1194"/>
      <c r="Y135" s="1194"/>
      <c r="Z135" s="1194"/>
      <c r="AA135" s="1194"/>
    </row>
  </sheetData>
  <sheetProtection/>
  <mergeCells count="63">
    <mergeCell ref="B112:Z112"/>
    <mergeCell ref="J7:J8"/>
    <mergeCell ref="T7:T8"/>
    <mergeCell ref="B20:C20"/>
    <mergeCell ref="A50:Z50"/>
    <mergeCell ref="B23:Z23"/>
    <mergeCell ref="B25:Z25"/>
    <mergeCell ref="B26:Z26"/>
    <mergeCell ref="B34:O34"/>
    <mergeCell ref="B91:Z91"/>
    <mergeCell ref="B9:Z9"/>
    <mergeCell ref="F5:I5"/>
    <mergeCell ref="K5:O5"/>
    <mergeCell ref="P5:S5"/>
    <mergeCell ref="U5:Y5"/>
    <mergeCell ref="F7:H7"/>
    <mergeCell ref="U7:W7"/>
    <mergeCell ref="D3:D8"/>
    <mergeCell ref="Y7:Y8"/>
    <mergeCell ref="Z3:Z8"/>
    <mergeCell ref="A1:Z1"/>
    <mergeCell ref="F3:O3"/>
    <mergeCell ref="P3:Y3"/>
    <mergeCell ref="F4:I4"/>
    <mergeCell ref="P4:S4"/>
    <mergeCell ref="A2:Y2"/>
    <mergeCell ref="A3:A8"/>
    <mergeCell ref="B128:Z128"/>
    <mergeCell ref="B108:Z108"/>
    <mergeCell ref="B118:Z118"/>
    <mergeCell ref="B69:Z69"/>
    <mergeCell ref="B99:O99"/>
    <mergeCell ref="B73:Z73"/>
    <mergeCell ref="B84:Z84"/>
    <mergeCell ref="B122:Z122"/>
    <mergeCell ref="B95:Z95"/>
    <mergeCell ref="B103:Z103"/>
    <mergeCell ref="A27:Z27"/>
    <mergeCell ref="B58:Z58"/>
    <mergeCell ref="B42:O42"/>
    <mergeCell ref="B80:Z80"/>
    <mergeCell ref="B63:Z63"/>
    <mergeCell ref="B59:Z59"/>
    <mergeCell ref="A18:A19"/>
    <mergeCell ref="N7:N8"/>
    <mergeCell ref="O7:O8"/>
    <mergeCell ref="C3:C8"/>
    <mergeCell ref="B3:B8"/>
    <mergeCell ref="E3:E8"/>
    <mergeCell ref="B16:Z16"/>
    <mergeCell ref="P6:Y6"/>
    <mergeCell ref="I7:I8"/>
    <mergeCell ref="K7:M7"/>
    <mergeCell ref="C135:AA135"/>
    <mergeCell ref="K4:O4"/>
    <mergeCell ref="U4:Y4"/>
    <mergeCell ref="B18:B19"/>
    <mergeCell ref="P7:R7"/>
    <mergeCell ref="F6:O6"/>
    <mergeCell ref="S7:S8"/>
    <mergeCell ref="X7:X8"/>
    <mergeCell ref="B24:I24"/>
    <mergeCell ref="B22:Z22"/>
  </mergeCells>
  <printOptions/>
  <pageMargins left="0.75" right="0.75" top="1" bottom="1" header="0.5" footer="0.5"/>
  <pageSetup horizontalDpi="120" verticalDpi="120" orientation="landscape" paperSize="9" scale="53" r:id="rId2"/>
  <rowBreaks count="3" manualBreakCount="3">
    <brk id="33" max="25" man="1"/>
    <brk id="62" max="25" man="1"/>
    <brk id="94" max="25" man="1"/>
  </rowBreaks>
  <colBreaks count="1" manualBreakCount="1">
    <brk id="2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01"/>
  <sheetViews>
    <sheetView zoomScale="75" zoomScaleNormal="75" zoomScaleSheetLayoutView="50" zoomScalePageLayoutView="0" workbookViewId="0" topLeftCell="A57">
      <selection activeCell="C108" sqref="C108"/>
    </sheetView>
  </sheetViews>
  <sheetFormatPr defaultColWidth="9.140625" defaultRowHeight="12.75"/>
  <cols>
    <col min="1" max="1" width="3.7109375" style="0" customWidth="1"/>
    <col min="2" max="2" width="54.140625" style="0" customWidth="1"/>
    <col min="3" max="3" width="32.421875" style="0" customWidth="1"/>
    <col min="4" max="4" width="6.7109375" style="0" customWidth="1"/>
    <col min="5" max="5" width="4.8515625" style="0" customWidth="1"/>
    <col min="6" max="6" width="5.8515625" style="0" customWidth="1"/>
    <col min="7" max="7" width="5.57421875" style="0" customWidth="1"/>
    <col min="8" max="8" width="5.8515625" style="0" customWidth="1"/>
    <col min="9" max="9" width="8.7109375" style="0" customWidth="1"/>
    <col min="10" max="10" width="3.8515625" style="0" hidden="1" customWidth="1"/>
    <col min="11" max="11" width="5.8515625" style="0" hidden="1" customWidth="1"/>
    <col min="12" max="12" width="5.421875" style="0" hidden="1" customWidth="1"/>
    <col min="13" max="13" width="6.28125" style="0" hidden="1" customWidth="1"/>
    <col min="14" max="14" width="6.140625" style="0" hidden="1" customWidth="1"/>
    <col min="15" max="15" width="4.7109375" style="0" customWidth="1"/>
    <col min="16" max="16" width="5.421875" style="0" customWidth="1"/>
    <col min="17" max="17" width="6.8515625" style="0" customWidth="1"/>
    <col min="18" max="18" width="5.7109375" style="0" customWidth="1"/>
    <col min="19" max="19" width="8.7109375" style="0" customWidth="1"/>
    <col min="20" max="20" width="3.7109375" style="0" hidden="1" customWidth="1"/>
    <col min="21" max="21" width="4.421875" style="0" hidden="1" customWidth="1"/>
    <col min="22" max="22" width="3.8515625" style="0" hidden="1" customWidth="1"/>
    <col min="23" max="23" width="5.8515625" style="0" hidden="1" customWidth="1"/>
    <col min="24" max="24" width="4.28125" style="0" hidden="1" customWidth="1"/>
    <col min="25" max="25" width="33.28125" style="0" customWidth="1"/>
    <col min="26" max="26" width="32.28125" style="0" customWidth="1"/>
    <col min="27" max="27" width="21.57421875" style="0" customWidth="1"/>
  </cols>
  <sheetData>
    <row r="1" spans="1:25" ht="23.25">
      <c r="A1" s="1232" t="s">
        <v>352</v>
      </c>
      <c r="B1" s="1233"/>
      <c r="C1" s="1233"/>
      <c r="D1" s="1233"/>
      <c r="E1" s="1233"/>
      <c r="F1" s="1233"/>
      <c r="G1" s="1233"/>
      <c r="H1" s="1233"/>
      <c r="I1" s="1233"/>
      <c r="J1" s="1233"/>
      <c r="K1" s="1233"/>
      <c r="L1" s="1233"/>
      <c r="M1" s="1233"/>
      <c r="N1" s="1233"/>
      <c r="O1" s="1233"/>
      <c r="P1" s="1233"/>
      <c r="Q1" s="1233"/>
      <c r="R1" s="1233"/>
      <c r="S1" s="1233"/>
      <c r="T1" s="1233"/>
      <c r="U1" s="1233"/>
      <c r="V1" s="1233"/>
      <c r="W1" s="1233"/>
      <c r="X1" s="1233"/>
      <c r="Y1" s="1194"/>
    </row>
    <row r="2" spans="1:25" ht="20.25">
      <c r="A2" s="466"/>
      <c r="B2" s="476" t="s">
        <v>233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142" t="s">
        <v>351</v>
      </c>
    </row>
    <row r="3" spans="1:25" ht="24" thickBot="1">
      <c r="A3" s="1352" t="s">
        <v>353</v>
      </c>
      <c r="B3" s="1353"/>
      <c r="C3" s="1353"/>
      <c r="D3" s="1353"/>
      <c r="E3" s="1353"/>
      <c r="F3" s="1353"/>
      <c r="G3" s="1353"/>
      <c r="H3" s="1353"/>
      <c r="I3" s="1353"/>
      <c r="J3" s="1353"/>
      <c r="K3" s="1353"/>
      <c r="L3" s="1353"/>
      <c r="M3" s="1353"/>
      <c r="N3" s="1353"/>
      <c r="O3" s="1353"/>
      <c r="P3" s="1353"/>
      <c r="Q3" s="1353"/>
      <c r="R3" s="1353"/>
      <c r="S3" s="1353"/>
      <c r="T3" s="1353"/>
      <c r="U3" s="1353"/>
      <c r="V3" s="1353"/>
      <c r="W3" s="1353"/>
      <c r="X3" s="1353"/>
      <c r="Y3" s="299" t="s">
        <v>167</v>
      </c>
    </row>
    <row r="4" spans="1:25" ht="18" customHeight="1" thickBot="1">
      <c r="A4" s="1235" t="s">
        <v>8</v>
      </c>
      <c r="B4" s="1180" t="s">
        <v>9</v>
      </c>
      <c r="C4" s="1180" t="s">
        <v>10</v>
      </c>
      <c r="D4" s="1174" t="s">
        <v>11</v>
      </c>
      <c r="E4" s="1151" t="s">
        <v>3</v>
      </c>
      <c r="F4" s="1114"/>
      <c r="G4" s="1114"/>
      <c r="H4" s="1114"/>
      <c r="I4" s="1114"/>
      <c r="J4" s="1114"/>
      <c r="K4" s="1114"/>
      <c r="L4" s="1114"/>
      <c r="M4" s="1114"/>
      <c r="N4" s="1114"/>
      <c r="O4" s="1238" t="s">
        <v>4</v>
      </c>
      <c r="P4" s="1239"/>
      <c r="Q4" s="1239"/>
      <c r="R4" s="1239"/>
      <c r="S4" s="1239"/>
      <c r="T4" s="1239"/>
      <c r="U4" s="1239"/>
      <c r="V4" s="1239"/>
      <c r="W4" s="1239"/>
      <c r="X4" s="1239"/>
      <c r="Y4" s="1354" t="s">
        <v>12</v>
      </c>
    </row>
    <row r="5" spans="1:25" ht="18" hidden="1">
      <c r="A5" s="1236"/>
      <c r="B5" s="1181"/>
      <c r="C5" s="1183"/>
      <c r="D5" s="1181"/>
      <c r="E5" s="1094" t="s">
        <v>1</v>
      </c>
      <c r="F5" s="1095"/>
      <c r="G5" s="1095"/>
      <c r="H5" s="1095"/>
      <c r="I5" s="1347"/>
      <c r="J5" s="1340" t="s">
        <v>163</v>
      </c>
      <c r="K5" s="1341"/>
      <c r="L5" s="1341"/>
      <c r="M5" s="1341"/>
      <c r="N5" s="1342"/>
      <c r="O5" s="1343" t="s">
        <v>2</v>
      </c>
      <c r="P5" s="1344"/>
      <c r="Q5" s="1344"/>
      <c r="R5" s="1344"/>
      <c r="S5" s="1345"/>
      <c r="T5" s="1346" t="s">
        <v>166</v>
      </c>
      <c r="U5" s="1095"/>
      <c r="V5" s="1095"/>
      <c r="W5" s="1095"/>
      <c r="X5" s="1347"/>
      <c r="Y5" s="1355"/>
    </row>
    <row r="6" spans="1:25" ht="38.25" customHeight="1">
      <c r="A6" s="1236"/>
      <c r="B6" s="1181"/>
      <c r="C6" s="1183"/>
      <c r="D6" s="1181"/>
      <c r="E6" s="1348" t="s">
        <v>243</v>
      </c>
      <c r="F6" s="1349"/>
      <c r="G6" s="1349"/>
      <c r="H6" s="1350" t="s">
        <v>0</v>
      </c>
      <c r="I6" s="1351"/>
      <c r="J6" s="1348" t="s">
        <v>110</v>
      </c>
      <c r="K6" s="1349"/>
      <c r="L6" s="1349"/>
      <c r="M6" s="1337" t="s">
        <v>67</v>
      </c>
      <c r="N6" s="1338"/>
      <c r="O6" s="1348" t="s">
        <v>244</v>
      </c>
      <c r="P6" s="1349"/>
      <c r="Q6" s="1349"/>
      <c r="R6" s="1350" t="s">
        <v>0</v>
      </c>
      <c r="S6" s="1351"/>
      <c r="T6" s="1348" t="s">
        <v>110</v>
      </c>
      <c r="U6" s="1349"/>
      <c r="V6" s="1349"/>
      <c r="W6" s="1337"/>
      <c r="X6" s="1338"/>
      <c r="Y6" s="1355"/>
    </row>
    <row r="7" spans="1:25" ht="57.75" thickBot="1">
      <c r="A7" s="1237"/>
      <c r="B7" s="1182"/>
      <c r="C7" s="1184"/>
      <c r="D7" s="1182"/>
      <c r="E7" s="77" t="s">
        <v>13</v>
      </c>
      <c r="F7" s="78" t="s">
        <v>14</v>
      </c>
      <c r="G7" s="78" t="s">
        <v>15</v>
      </c>
      <c r="H7" s="79" t="s">
        <v>68</v>
      </c>
      <c r="I7" s="80" t="s">
        <v>71</v>
      </c>
      <c r="J7" s="77" t="s">
        <v>13</v>
      </c>
      <c r="K7" s="78" t="s">
        <v>14</v>
      </c>
      <c r="L7" s="78" t="s">
        <v>15</v>
      </c>
      <c r="M7" s="79" t="s">
        <v>68</v>
      </c>
      <c r="N7" s="80" t="s">
        <v>71</v>
      </c>
      <c r="O7" s="77" t="s">
        <v>13</v>
      </c>
      <c r="P7" s="81" t="s">
        <v>14</v>
      </c>
      <c r="Q7" s="81" t="s">
        <v>15</v>
      </c>
      <c r="R7" s="79" t="s">
        <v>68</v>
      </c>
      <c r="S7" s="80" t="s">
        <v>71</v>
      </c>
      <c r="T7" s="77" t="s">
        <v>13</v>
      </c>
      <c r="U7" s="81" t="s">
        <v>14</v>
      </c>
      <c r="V7" s="81" t="s">
        <v>15</v>
      </c>
      <c r="W7" s="79" t="s">
        <v>68</v>
      </c>
      <c r="X7" s="80"/>
      <c r="Y7" s="1356"/>
    </row>
    <row r="8" spans="1:25" ht="21" customHeight="1" thickBot="1">
      <c r="A8" s="399"/>
      <c r="B8" s="1270" t="s">
        <v>165</v>
      </c>
      <c r="C8" s="1271"/>
      <c r="D8" s="1271"/>
      <c r="E8" s="1271"/>
      <c r="F8" s="1271"/>
      <c r="G8" s="1271"/>
      <c r="H8" s="1271"/>
      <c r="I8" s="1271"/>
      <c r="J8" s="1271"/>
      <c r="K8" s="1271"/>
      <c r="L8" s="1271"/>
      <c r="M8" s="1271"/>
      <c r="N8" s="1271"/>
      <c r="O8" s="1271"/>
      <c r="P8" s="1271"/>
      <c r="Q8" s="1271"/>
      <c r="R8" s="1271"/>
      <c r="S8" s="1271"/>
      <c r="T8" s="1271"/>
      <c r="U8" s="1271"/>
      <c r="V8" s="1271"/>
      <c r="W8" s="1271"/>
      <c r="X8" s="1271"/>
      <c r="Y8" s="1272"/>
    </row>
    <row r="9" spans="1:27" ht="17.25" customHeight="1">
      <c r="A9" s="382">
        <v>1</v>
      </c>
      <c r="B9" s="378" t="s">
        <v>231</v>
      </c>
      <c r="C9" s="247" t="s">
        <v>230</v>
      </c>
      <c r="D9" s="224">
        <v>36</v>
      </c>
      <c r="E9" s="483" t="s">
        <v>204</v>
      </c>
      <c r="F9" s="231"/>
      <c r="G9" s="484">
        <v>1</v>
      </c>
      <c r="H9" s="235" t="s">
        <v>50</v>
      </c>
      <c r="I9" s="88">
        <v>2</v>
      </c>
      <c r="J9" s="52"/>
      <c r="K9" s="53"/>
      <c r="L9" s="53"/>
      <c r="M9" s="85"/>
      <c r="N9" s="86"/>
      <c r="O9" s="87"/>
      <c r="P9" s="86"/>
      <c r="Q9" s="86"/>
      <c r="R9" s="85"/>
      <c r="S9" s="89"/>
      <c r="T9" s="87"/>
      <c r="U9" s="86"/>
      <c r="V9" s="86"/>
      <c r="W9" s="88"/>
      <c r="X9" s="89"/>
      <c r="Y9" s="311" t="s">
        <v>152</v>
      </c>
      <c r="Z9" s="469"/>
      <c r="AA9" s="470"/>
    </row>
    <row r="10" spans="1:27" ht="16.5" customHeight="1">
      <c r="A10" s="690">
        <v>2</v>
      </c>
      <c r="B10" s="378" t="s">
        <v>51</v>
      </c>
      <c r="C10" s="248" t="s">
        <v>33</v>
      </c>
      <c r="D10" s="16">
        <v>72</v>
      </c>
      <c r="E10" s="12"/>
      <c r="F10" s="13"/>
      <c r="G10" s="451"/>
      <c r="H10" s="233"/>
      <c r="I10" s="292"/>
      <c r="J10" s="52">
        <v>2</v>
      </c>
      <c r="K10" s="53"/>
      <c r="L10" s="53">
        <v>1</v>
      </c>
      <c r="M10" s="85" t="s">
        <v>49</v>
      </c>
      <c r="N10" s="88">
        <v>2</v>
      </c>
      <c r="O10" s="87">
        <v>2</v>
      </c>
      <c r="P10" s="86"/>
      <c r="Q10" s="86">
        <v>1</v>
      </c>
      <c r="R10" s="85" t="s">
        <v>49</v>
      </c>
      <c r="S10" s="145">
        <v>2</v>
      </c>
      <c r="T10" s="87"/>
      <c r="U10" s="86"/>
      <c r="V10" s="86"/>
      <c r="W10" s="88"/>
      <c r="X10" s="145"/>
      <c r="Y10" s="311" t="s">
        <v>152</v>
      </c>
      <c r="Z10" s="469"/>
      <c r="AA10" s="470"/>
    </row>
    <row r="11" spans="1:27" ht="16.5" customHeight="1">
      <c r="A11" s="690">
        <v>3</v>
      </c>
      <c r="B11" s="1027" t="s">
        <v>34</v>
      </c>
      <c r="C11" s="248" t="s">
        <v>45</v>
      </c>
      <c r="D11" s="16">
        <v>108</v>
      </c>
      <c r="E11" s="12"/>
      <c r="F11" s="13"/>
      <c r="G11" s="14"/>
      <c r="H11" s="234"/>
      <c r="I11" s="292"/>
      <c r="J11" s="52"/>
      <c r="K11" s="53"/>
      <c r="L11" s="53"/>
      <c r="M11" s="85"/>
      <c r="N11" s="88"/>
      <c r="O11" s="87">
        <v>3</v>
      </c>
      <c r="P11" s="86">
        <v>1</v>
      </c>
      <c r="Q11" s="86"/>
      <c r="R11" s="234" t="s">
        <v>69</v>
      </c>
      <c r="S11" s="145">
        <v>2</v>
      </c>
      <c r="T11" s="87"/>
      <c r="U11" s="86"/>
      <c r="V11" s="86"/>
      <c r="W11" s="88"/>
      <c r="X11" s="145"/>
      <c r="Y11" s="311" t="s">
        <v>152</v>
      </c>
      <c r="Z11" s="469"/>
      <c r="AA11" s="470"/>
    </row>
    <row r="12" spans="1:27" ht="42" customHeight="1">
      <c r="A12" s="690">
        <v>4</v>
      </c>
      <c r="B12" s="1028" t="s">
        <v>52</v>
      </c>
      <c r="C12" s="249" t="s">
        <v>74</v>
      </c>
      <c r="D12" s="16">
        <v>252</v>
      </c>
      <c r="E12" s="12">
        <v>2</v>
      </c>
      <c r="F12" s="13"/>
      <c r="G12" s="14">
        <v>2</v>
      </c>
      <c r="H12" s="85" t="s">
        <v>49</v>
      </c>
      <c r="I12" s="292">
        <v>2</v>
      </c>
      <c r="J12" s="52">
        <v>2</v>
      </c>
      <c r="K12" s="53"/>
      <c r="L12" s="53">
        <v>2</v>
      </c>
      <c r="M12" s="234" t="s">
        <v>69</v>
      </c>
      <c r="N12" s="88">
        <v>2</v>
      </c>
      <c r="O12" s="12">
        <v>2</v>
      </c>
      <c r="P12" s="13"/>
      <c r="Q12" s="14">
        <v>2</v>
      </c>
      <c r="R12" s="234" t="s">
        <v>69</v>
      </c>
      <c r="S12" s="145">
        <v>2</v>
      </c>
      <c r="T12" s="87"/>
      <c r="U12" s="86"/>
      <c r="V12" s="86"/>
      <c r="W12" s="88"/>
      <c r="X12" s="145"/>
      <c r="Y12" s="709" t="s">
        <v>354</v>
      </c>
      <c r="Z12" s="471"/>
      <c r="AA12" s="325"/>
    </row>
    <row r="13" spans="1:27" ht="42" customHeight="1">
      <c r="A13" s="690">
        <v>5</v>
      </c>
      <c r="B13" s="1029" t="s">
        <v>55</v>
      </c>
      <c r="C13" s="249" t="s">
        <v>79</v>
      </c>
      <c r="D13" s="16">
        <v>18</v>
      </c>
      <c r="E13" s="12"/>
      <c r="F13" s="13"/>
      <c r="G13" s="14"/>
      <c r="H13" s="233"/>
      <c r="I13" s="144"/>
      <c r="J13" s="52"/>
      <c r="K13" s="53"/>
      <c r="L13" s="53"/>
      <c r="M13" s="235" t="s">
        <v>50</v>
      </c>
      <c r="N13" s="88">
        <v>1</v>
      </c>
      <c r="O13" s="87"/>
      <c r="P13" s="86"/>
      <c r="Q13" s="86"/>
      <c r="R13" s="85" t="s">
        <v>50</v>
      </c>
      <c r="S13" s="145">
        <v>1</v>
      </c>
      <c r="T13" s="87"/>
      <c r="U13" s="86"/>
      <c r="V13" s="86"/>
      <c r="W13" s="85"/>
      <c r="X13" s="145"/>
      <c r="Y13" s="331" t="s">
        <v>355</v>
      </c>
      <c r="Z13" s="472"/>
      <c r="AA13" s="325"/>
    </row>
    <row r="14" spans="1:27" ht="44.25" customHeight="1">
      <c r="A14" s="690">
        <v>6</v>
      </c>
      <c r="B14" s="346" t="s">
        <v>158</v>
      </c>
      <c r="C14" s="249" t="s">
        <v>74</v>
      </c>
      <c r="D14" s="16">
        <v>144</v>
      </c>
      <c r="E14" s="12">
        <v>3</v>
      </c>
      <c r="F14" s="13"/>
      <c r="G14" s="14">
        <v>1</v>
      </c>
      <c r="H14" s="234" t="s">
        <v>69</v>
      </c>
      <c r="I14" s="144">
        <v>2</v>
      </c>
      <c r="J14" s="52"/>
      <c r="K14" s="53"/>
      <c r="L14" s="53"/>
      <c r="M14" s="85"/>
      <c r="N14" s="86"/>
      <c r="O14" s="87"/>
      <c r="P14" s="86"/>
      <c r="Q14" s="86"/>
      <c r="R14" s="234"/>
      <c r="S14" s="145"/>
      <c r="T14" s="87"/>
      <c r="U14" s="86"/>
      <c r="V14" s="86"/>
      <c r="W14" s="85"/>
      <c r="X14" s="145"/>
      <c r="Y14" s="709" t="s">
        <v>356</v>
      </c>
      <c r="Z14" s="473"/>
      <c r="AA14" s="325"/>
    </row>
    <row r="15" spans="1:27" ht="21" customHeight="1">
      <c r="A15" s="690">
        <v>7</v>
      </c>
      <c r="B15" s="346" t="s">
        <v>84</v>
      </c>
      <c r="C15" s="47" t="s">
        <v>92</v>
      </c>
      <c r="D15" s="26">
        <v>36</v>
      </c>
      <c r="E15" s="15"/>
      <c r="F15" s="13"/>
      <c r="G15" s="50"/>
      <c r="H15" s="237"/>
      <c r="I15" s="144"/>
      <c r="J15" s="52"/>
      <c r="K15" s="53"/>
      <c r="L15" s="53"/>
      <c r="M15" s="85"/>
      <c r="N15" s="86"/>
      <c r="O15" s="87">
        <v>1</v>
      </c>
      <c r="P15" s="86"/>
      <c r="Q15" s="86"/>
      <c r="R15" s="85" t="s">
        <v>49</v>
      </c>
      <c r="S15" s="145">
        <v>1</v>
      </c>
      <c r="T15" s="87"/>
      <c r="U15" s="86"/>
      <c r="V15" s="86"/>
      <c r="W15" s="88"/>
      <c r="X15" s="145"/>
      <c r="Y15" s="311" t="s">
        <v>152</v>
      </c>
      <c r="Z15" s="473"/>
      <c r="AA15" s="474"/>
    </row>
    <row r="16" spans="1:27" ht="25.5">
      <c r="A16" s="690">
        <v>8</v>
      </c>
      <c r="B16" s="1030" t="s">
        <v>155</v>
      </c>
      <c r="C16" s="249" t="s">
        <v>41</v>
      </c>
      <c r="D16" s="20">
        <v>180</v>
      </c>
      <c r="E16" s="485">
        <v>3</v>
      </c>
      <c r="F16" s="486"/>
      <c r="G16" s="86">
        <v>3</v>
      </c>
      <c r="H16" s="234" t="s">
        <v>69</v>
      </c>
      <c r="I16" s="145">
        <v>2</v>
      </c>
      <c r="J16" s="52">
        <v>2</v>
      </c>
      <c r="K16" s="53"/>
      <c r="L16" s="53">
        <v>2</v>
      </c>
      <c r="M16" s="85" t="s">
        <v>49</v>
      </c>
      <c r="N16" s="86">
        <v>2</v>
      </c>
      <c r="O16" s="485"/>
      <c r="P16" s="486"/>
      <c r="Q16" s="86"/>
      <c r="R16" s="234"/>
      <c r="S16" s="145"/>
      <c r="T16" s="87"/>
      <c r="U16" s="86"/>
      <c r="V16" s="86"/>
      <c r="W16" s="88"/>
      <c r="X16" s="145"/>
      <c r="Y16" s="1057" t="s">
        <v>357</v>
      </c>
      <c r="Z16" s="475"/>
      <c r="AA16" s="325"/>
    </row>
    <row r="17" spans="1:25" ht="19.5" customHeight="1">
      <c r="A17" s="688">
        <v>9</v>
      </c>
      <c r="B17" s="689" t="s">
        <v>40</v>
      </c>
      <c r="C17" s="146" t="s">
        <v>147</v>
      </c>
      <c r="D17" s="143">
        <v>504</v>
      </c>
      <c r="E17" s="485">
        <v>5</v>
      </c>
      <c r="F17" s="486"/>
      <c r="G17" s="86">
        <v>3</v>
      </c>
      <c r="H17" s="85"/>
      <c r="I17" s="144"/>
      <c r="J17" s="52">
        <v>6</v>
      </c>
      <c r="K17" s="53"/>
      <c r="L17" s="53">
        <v>2</v>
      </c>
      <c r="M17" s="85"/>
      <c r="N17" s="86">
        <v>3</v>
      </c>
      <c r="O17" s="87">
        <v>2</v>
      </c>
      <c r="P17" s="86"/>
      <c r="Q17" s="86">
        <v>1</v>
      </c>
      <c r="R17" s="85"/>
      <c r="S17" s="145">
        <v>1</v>
      </c>
      <c r="T17" s="87"/>
      <c r="U17" s="86"/>
      <c r="V17" s="86"/>
      <c r="W17" s="85"/>
      <c r="X17" s="145"/>
      <c r="Y17" s="90"/>
    </row>
    <row r="18" spans="1:25" ht="18.75" customHeight="1">
      <c r="A18" s="688">
        <v>10</v>
      </c>
      <c r="B18" s="220" t="s">
        <v>146</v>
      </c>
      <c r="C18" s="146" t="s">
        <v>147</v>
      </c>
      <c r="D18" s="43">
        <v>216</v>
      </c>
      <c r="E18" s="485"/>
      <c r="F18" s="486"/>
      <c r="G18" s="86"/>
      <c r="H18" s="85"/>
      <c r="I18" s="144"/>
      <c r="J18" s="52"/>
      <c r="K18" s="53"/>
      <c r="L18" s="53"/>
      <c r="M18" s="85"/>
      <c r="N18" s="86"/>
      <c r="O18" s="87">
        <v>5</v>
      </c>
      <c r="P18" s="86"/>
      <c r="Q18" s="86">
        <v>1</v>
      </c>
      <c r="R18" s="85"/>
      <c r="S18" s="145"/>
      <c r="T18" s="87"/>
      <c r="U18" s="86"/>
      <c r="V18" s="86"/>
      <c r="W18" s="85"/>
      <c r="X18" s="145"/>
      <c r="Y18" s="90"/>
    </row>
    <row r="19" spans="1:25" ht="19.5" customHeight="1">
      <c r="A19" s="688">
        <v>11</v>
      </c>
      <c r="B19" s="220" t="s">
        <v>164</v>
      </c>
      <c r="C19" s="249" t="s">
        <v>79</v>
      </c>
      <c r="D19" s="43">
        <v>162</v>
      </c>
      <c r="E19" s="52"/>
      <c r="F19" s="143"/>
      <c r="G19" s="86"/>
      <c r="H19" s="235" t="s">
        <v>50</v>
      </c>
      <c r="I19" s="144">
        <v>1</v>
      </c>
      <c r="J19" s="52"/>
      <c r="K19" s="53"/>
      <c r="L19" s="53"/>
      <c r="M19" s="85"/>
      <c r="N19" s="86"/>
      <c r="O19" s="87"/>
      <c r="P19" s="86"/>
      <c r="Q19" s="86"/>
      <c r="R19" s="85"/>
      <c r="S19" s="145"/>
      <c r="T19" s="87"/>
      <c r="U19" s="86"/>
      <c r="V19" s="86"/>
      <c r="W19" s="85"/>
      <c r="X19" s="145"/>
      <c r="Y19" s="90"/>
    </row>
    <row r="20" spans="1:25" ht="19.5" customHeight="1">
      <c r="A20" s="688">
        <v>12</v>
      </c>
      <c r="B20" s="220" t="s">
        <v>37</v>
      </c>
      <c r="C20" s="249" t="s">
        <v>79</v>
      </c>
      <c r="D20" s="43">
        <v>108</v>
      </c>
      <c r="E20" s="52"/>
      <c r="F20" s="143"/>
      <c r="G20" s="86"/>
      <c r="H20" s="235"/>
      <c r="I20" s="144"/>
      <c r="J20" s="52"/>
      <c r="K20" s="53"/>
      <c r="L20" s="53"/>
      <c r="M20" s="85"/>
      <c r="N20" s="86"/>
      <c r="O20" s="87"/>
      <c r="P20" s="86"/>
      <c r="Q20" s="86"/>
      <c r="R20" s="85"/>
      <c r="S20" s="145"/>
      <c r="T20" s="87"/>
      <c r="U20" s="86"/>
      <c r="V20" s="86"/>
      <c r="W20" s="85"/>
      <c r="X20" s="145"/>
      <c r="Y20" s="90"/>
    </row>
    <row r="21" spans="1:25" ht="21" customHeight="1" thickBot="1">
      <c r="A21" s="659">
        <v>13</v>
      </c>
      <c r="B21" s="220" t="s">
        <v>245</v>
      </c>
      <c r="C21" s="249" t="s">
        <v>79</v>
      </c>
      <c r="D21" s="363">
        <v>324</v>
      </c>
      <c r="E21" s="364"/>
      <c r="F21" s="365"/>
      <c r="G21" s="355"/>
      <c r="H21" s="105"/>
      <c r="I21" s="366"/>
      <c r="J21" s="364"/>
      <c r="K21" s="197"/>
      <c r="L21" s="197"/>
      <c r="M21" s="367"/>
      <c r="N21" s="355"/>
      <c r="O21" s="368"/>
      <c r="P21" s="355"/>
      <c r="Q21" s="355"/>
      <c r="R21" s="105"/>
      <c r="S21" s="681"/>
      <c r="T21" s="368"/>
      <c r="U21" s="355"/>
      <c r="V21" s="355"/>
      <c r="W21" s="367" t="s">
        <v>73</v>
      </c>
      <c r="X21" s="369"/>
      <c r="Y21" s="137"/>
    </row>
    <row r="22" spans="1:25" ht="16.5" customHeight="1">
      <c r="A22" s="135"/>
      <c r="B22" s="682"/>
      <c r="C22" s="683" t="s">
        <v>148</v>
      </c>
      <c r="D22" s="242">
        <f>SUM(D9:D21)</f>
        <v>2160</v>
      </c>
      <c r="E22" s="684"/>
      <c r="F22" s="684"/>
      <c r="G22" s="685">
        <f>SUM(E9:G20)</f>
        <v>23</v>
      </c>
      <c r="H22" s="417"/>
      <c r="I22" s="596"/>
      <c r="J22" s="684"/>
      <c r="K22" s="684"/>
      <c r="L22" s="685">
        <f>SUM(J9:L20)</f>
        <v>19</v>
      </c>
      <c r="M22" s="417"/>
      <c r="N22" s="596"/>
      <c r="O22" s="596"/>
      <c r="P22" s="596"/>
      <c r="Q22" s="685">
        <f>SUM(O9:Q20)</f>
        <v>21</v>
      </c>
      <c r="R22" s="417"/>
      <c r="S22" s="596"/>
      <c r="T22" s="596"/>
      <c r="U22" s="596"/>
      <c r="V22" s="596"/>
      <c r="W22" s="686"/>
      <c r="X22" s="596"/>
      <c r="Y22" s="687"/>
    </row>
    <row r="23" spans="1:25" ht="20.25">
      <c r="A23" s="649"/>
      <c r="B23" s="1289" t="s">
        <v>109</v>
      </c>
      <c r="C23" s="1290"/>
      <c r="D23" s="1290"/>
      <c r="E23" s="1290"/>
      <c r="F23" s="1290"/>
      <c r="G23" s="1290"/>
      <c r="H23" s="1290"/>
      <c r="I23" s="1290"/>
      <c r="J23" s="1290"/>
      <c r="K23" s="1290"/>
      <c r="L23" s="1290"/>
      <c r="M23" s="1290"/>
      <c r="N23" s="1290"/>
      <c r="O23" s="1290"/>
      <c r="P23" s="1290"/>
      <c r="Q23" s="1290"/>
      <c r="R23" s="1290"/>
      <c r="S23" s="1290"/>
      <c r="T23" s="1290"/>
      <c r="U23" s="1290"/>
      <c r="V23" s="1290"/>
      <c r="W23" s="1290"/>
      <c r="X23" s="1290"/>
      <c r="Y23" s="1291"/>
    </row>
    <row r="24" spans="1:25" ht="42" customHeight="1" thickBot="1">
      <c r="A24" s="1327" t="s">
        <v>376</v>
      </c>
      <c r="B24" s="1336"/>
      <c r="C24" s="1336"/>
      <c r="D24" s="1336"/>
      <c r="E24" s="1336"/>
      <c r="F24" s="1336"/>
      <c r="G24" s="1336"/>
      <c r="H24" s="1336"/>
      <c r="I24" s="1336"/>
      <c r="J24" s="1336"/>
      <c r="K24" s="1336"/>
      <c r="L24" s="1336"/>
      <c r="M24" s="1336"/>
      <c r="N24" s="1336"/>
      <c r="O24" s="1336"/>
      <c r="P24" s="1336"/>
      <c r="Q24" s="1336"/>
      <c r="R24" s="1336"/>
      <c r="S24" s="1336"/>
      <c r="T24" s="1336"/>
      <c r="U24" s="1336"/>
      <c r="V24" s="1336"/>
      <c r="W24" s="1336"/>
      <c r="X24" s="1336"/>
      <c r="Y24" s="1336"/>
    </row>
    <row r="25" spans="1:25" ht="16.5" customHeight="1">
      <c r="A25" s="222">
        <v>1</v>
      </c>
      <c r="B25" s="24" t="s">
        <v>53</v>
      </c>
      <c r="C25" s="17" t="s">
        <v>45</v>
      </c>
      <c r="D25" s="19">
        <v>108</v>
      </c>
      <c r="E25" s="158">
        <v>2</v>
      </c>
      <c r="F25" s="159"/>
      <c r="G25" s="159">
        <v>1</v>
      </c>
      <c r="H25" s="167" t="s">
        <v>69</v>
      </c>
      <c r="I25" s="160">
        <v>2</v>
      </c>
      <c r="J25" s="158"/>
      <c r="K25" s="159"/>
      <c r="L25" s="159"/>
      <c r="M25" s="167"/>
      <c r="N25" s="160"/>
      <c r="O25" s="159"/>
      <c r="P25" s="159"/>
      <c r="Q25" s="159"/>
      <c r="R25" s="159"/>
      <c r="S25" s="160"/>
      <c r="T25" s="159"/>
      <c r="U25" s="159"/>
      <c r="V25" s="159"/>
      <c r="W25" s="167"/>
      <c r="X25" s="160"/>
      <c r="Y25" s="1062" t="s">
        <v>360</v>
      </c>
    </row>
    <row r="26" spans="1:25" ht="20.25" customHeight="1">
      <c r="A26" s="222">
        <v>2</v>
      </c>
      <c r="B26" s="1026" t="s">
        <v>35</v>
      </c>
      <c r="C26" s="17" t="s">
        <v>54</v>
      </c>
      <c r="D26" s="51">
        <v>180</v>
      </c>
      <c r="E26" s="161">
        <v>3</v>
      </c>
      <c r="F26" s="162"/>
      <c r="G26" s="162">
        <v>2</v>
      </c>
      <c r="H26" s="221" t="s">
        <v>69</v>
      </c>
      <c r="I26" s="163">
        <v>2</v>
      </c>
      <c r="J26" s="161">
        <v>2</v>
      </c>
      <c r="K26" s="162"/>
      <c r="L26" s="162">
        <v>2</v>
      </c>
      <c r="M26" s="168" t="s">
        <v>69</v>
      </c>
      <c r="N26" s="163">
        <v>2</v>
      </c>
      <c r="O26" s="161"/>
      <c r="P26" s="162"/>
      <c r="Q26" s="162"/>
      <c r="R26" s="162"/>
      <c r="S26" s="163"/>
      <c r="T26" s="161"/>
      <c r="U26" s="162"/>
      <c r="V26" s="162"/>
      <c r="W26" s="168"/>
      <c r="X26" s="163"/>
      <c r="Y26" s="1063" t="s">
        <v>360</v>
      </c>
    </row>
    <row r="27" spans="1:25" ht="16.5" customHeight="1" thickBot="1">
      <c r="A27" s="257">
        <v>3</v>
      </c>
      <c r="B27" s="1031" t="s">
        <v>180</v>
      </c>
      <c r="C27" s="18" t="s">
        <v>47</v>
      </c>
      <c r="D27" s="701">
        <v>216</v>
      </c>
      <c r="E27" s="164"/>
      <c r="F27" s="165"/>
      <c r="G27" s="165"/>
      <c r="H27" s="165"/>
      <c r="I27" s="166"/>
      <c r="J27" s="164">
        <v>4</v>
      </c>
      <c r="K27" s="165"/>
      <c r="L27" s="165"/>
      <c r="M27" s="169" t="s">
        <v>49</v>
      </c>
      <c r="N27" s="166">
        <v>1</v>
      </c>
      <c r="O27" s="165">
        <v>3</v>
      </c>
      <c r="P27" s="165"/>
      <c r="Q27" s="165">
        <v>3</v>
      </c>
      <c r="R27" s="169" t="s">
        <v>49</v>
      </c>
      <c r="S27" s="166">
        <v>1</v>
      </c>
      <c r="T27" s="165"/>
      <c r="U27" s="165"/>
      <c r="V27" s="165"/>
      <c r="W27" s="129"/>
      <c r="X27" s="166"/>
      <c r="Y27" s="1064" t="s">
        <v>360</v>
      </c>
    </row>
    <row r="28" spans="1:25" ht="20.25">
      <c r="A28" s="223"/>
      <c r="B28" s="1329" t="s">
        <v>43</v>
      </c>
      <c r="C28" s="1335"/>
      <c r="D28" s="308">
        <f>SUM(D25:D27)</f>
        <v>504</v>
      </c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3"/>
      <c r="S28" s="212"/>
      <c r="T28" s="212"/>
      <c r="U28" s="212"/>
      <c r="V28" s="212"/>
      <c r="W28" s="213"/>
      <c r="X28" s="212"/>
      <c r="Y28" s="214"/>
    </row>
    <row r="29" spans="1:25" ht="13.5" customHeight="1">
      <c r="A29" s="223"/>
      <c r="B29" s="1015"/>
      <c r="C29" s="1016"/>
      <c r="D29" s="308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3"/>
      <c r="S29" s="212"/>
      <c r="T29" s="212"/>
      <c r="U29" s="212"/>
      <c r="V29" s="212"/>
      <c r="W29" s="213"/>
      <c r="X29" s="212"/>
      <c r="Y29" s="214"/>
    </row>
    <row r="30" spans="1:25" ht="20.25" customHeight="1" thickBot="1">
      <c r="A30" s="1327" t="s">
        <v>362</v>
      </c>
      <c r="B30" s="1336"/>
      <c r="C30" s="1336"/>
      <c r="D30" s="1336"/>
      <c r="E30" s="1336"/>
      <c r="F30" s="1336"/>
      <c r="G30" s="1336"/>
      <c r="H30" s="1336"/>
      <c r="I30" s="1336"/>
      <c r="J30" s="1336"/>
      <c r="K30" s="1336"/>
      <c r="L30" s="1336"/>
      <c r="M30" s="1336"/>
      <c r="N30" s="1336"/>
      <c r="O30" s="1336"/>
      <c r="P30" s="1336"/>
      <c r="Q30" s="1336"/>
      <c r="R30" s="1336"/>
      <c r="S30" s="1336"/>
      <c r="T30" s="1336"/>
      <c r="U30" s="1336"/>
      <c r="V30" s="1336"/>
      <c r="W30" s="1336"/>
      <c r="X30" s="1336"/>
      <c r="Y30" s="1336"/>
    </row>
    <row r="31" spans="1:25" ht="20.25">
      <c r="A31" s="222">
        <v>1</v>
      </c>
      <c r="B31" s="24" t="s">
        <v>53</v>
      </c>
      <c r="C31" s="17" t="s">
        <v>45</v>
      </c>
      <c r="D31" s="19">
        <v>108</v>
      </c>
      <c r="E31" s="158">
        <v>2</v>
      </c>
      <c r="F31" s="159"/>
      <c r="G31" s="159">
        <v>1</v>
      </c>
      <c r="H31" s="167" t="s">
        <v>69</v>
      </c>
      <c r="I31" s="160">
        <v>2</v>
      </c>
      <c r="J31" s="158"/>
      <c r="K31" s="159"/>
      <c r="L31" s="159"/>
      <c r="M31" s="167"/>
      <c r="N31" s="160"/>
      <c r="O31" s="159"/>
      <c r="P31" s="159"/>
      <c r="Q31" s="159"/>
      <c r="R31" s="159"/>
      <c r="S31" s="160"/>
      <c r="T31" s="159"/>
      <c r="U31" s="159"/>
      <c r="V31" s="159"/>
      <c r="W31" s="167"/>
      <c r="X31" s="160"/>
      <c r="Y31" s="1062" t="s">
        <v>360</v>
      </c>
    </row>
    <row r="32" spans="1:25" ht="20.25">
      <c r="A32" s="222">
        <v>2</v>
      </c>
      <c r="B32" s="1023" t="s">
        <v>202</v>
      </c>
      <c r="C32" s="17" t="s">
        <v>54</v>
      </c>
      <c r="D32" s="51">
        <v>180</v>
      </c>
      <c r="E32" s="161">
        <v>3</v>
      </c>
      <c r="F32" s="162"/>
      <c r="G32" s="162">
        <v>2</v>
      </c>
      <c r="H32" s="221" t="s">
        <v>69</v>
      </c>
      <c r="I32" s="163">
        <v>2</v>
      </c>
      <c r="J32" s="161">
        <v>2</v>
      </c>
      <c r="K32" s="162"/>
      <c r="L32" s="162">
        <v>2</v>
      </c>
      <c r="M32" s="168" t="s">
        <v>69</v>
      </c>
      <c r="N32" s="163">
        <v>2</v>
      </c>
      <c r="O32" s="161"/>
      <c r="P32" s="162"/>
      <c r="Q32" s="162"/>
      <c r="R32" s="162"/>
      <c r="S32" s="163"/>
      <c r="T32" s="161"/>
      <c r="U32" s="162"/>
      <c r="V32" s="162"/>
      <c r="W32" s="168"/>
      <c r="X32" s="163"/>
      <c r="Y32" s="1063" t="s">
        <v>361</v>
      </c>
    </row>
    <row r="33" spans="1:25" ht="21" thickBot="1">
      <c r="A33" s="257">
        <v>3</v>
      </c>
      <c r="B33" s="1031" t="s">
        <v>180</v>
      </c>
      <c r="C33" s="18" t="s">
        <v>47</v>
      </c>
      <c r="D33" s="701">
        <v>216</v>
      </c>
      <c r="E33" s="164"/>
      <c r="F33" s="165"/>
      <c r="G33" s="165"/>
      <c r="H33" s="165"/>
      <c r="I33" s="166"/>
      <c r="J33" s="164">
        <v>4</v>
      </c>
      <c r="K33" s="165"/>
      <c r="L33" s="165"/>
      <c r="M33" s="169" t="s">
        <v>49</v>
      </c>
      <c r="N33" s="166">
        <v>1</v>
      </c>
      <c r="O33" s="165">
        <v>3</v>
      </c>
      <c r="P33" s="165"/>
      <c r="Q33" s="165">
        <v>3</v>
      </c>
      <c r="R33" s="169" t="s">
        <v>49</v>
      </c>
      <c r="S33" s="166">
        <v>1</v>
      </c>
      <c r="T33" s="165"/>
      <c r="U33" s="165"/>
      <c r="V33" s="165"/>
      <c r="W33" s="129"/>
      <c r="X33" s="166"/>
      <c r="Y33" s="1064" t="s">
        <v>360</v>
      </c>
    </row>
    <row r="34" spans="1:25" ht="20.25">
      <c r="A34" s="223"/>
      <c r="B34" s="1329" t="s">
        <v>43</v>
      </c>
      <c r="C34" s="1335"/>
      <c r="D34" s="308">
        <f>SUM(D31:D33)</f>
        <v>504</v>
      </c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3"/>
      <c r="S34" s="212"/>
      <c r="T34" s="212"/>
      <c r="U34" s="212"/>
      <c r="V34" s="212"/>
      <c r="W34" s="213"/>
      <c r="X34" s="212"/>
      <c r="Y34" s="214"/>
    </row>
    <row r="35" spans="1:25" ht="19.5" customHeight="1" thickBot="1">
      <c r="A35" s="1327" t="s">
        <v>364</v>
      </c>
      <c r="B35" s="1336"/>
      <c r="C35" s="1336"/>
      <c r="D35" s="1336"/>
      <c r="E35" s="1336"/>
      <c r="F35" s="1336"/>
      <c r="G35" s="1336"/>
      <c r="H35" s="1336"/>
      <c r="I35" s="1336"/>
      <c r="J35" s="1336"/>
      <c r="K35" s="1336"/>
      <c r="L35" s="1336"/>
      <c r="M35" s="1336"/>
      <c r="N35" s="1336"/>
      <c r="O35" s="1336"/>
      <c r="P35" s="1336"/>
      <c r="Q35" s="1336"/>
      <c r="R35" s="1336"/>
      <c r="S35" s="1336"/>
      <c r="T35" s="1336"/>
      <c r="U35" s="1336"/>
      <c r="V35" s="1336"/>
      <c r="W35" s="1336"/>
      <c r="X35" s="1336"/>
      <c r="Y35" s="1336"/>
    </row>
    <row r="36" spans="1:25" ht="21.75" customHeight="1">
      <c r="A36" s="222">
        <v>1</v>
      </c>
      <c r="B36" s="250" t="s">
        <v>181</v>
      </c>
      <c r="C36" s="251" t="s">
        <v>57</v>
      </c>
      <c r="D36" s="226">
        <v>216</v>
      </c>
      <c r="E36" s="158">
        <v>4</v>
      </c>
      <c r="F36" s="159"/>
      <c r="G36" s="159">
        <v>2</v>
      </c>
      <c r="H36" s="167" t="s">
        <v>69</v>
      </c>
      <c r="I36" s="160">
        <v>2</v>
      </c>
      <c r="J36" s="158">
        <v>2</v>
      </c>
      <c r="K36" s="159"/>
      <c r="L36" s="159">
        <v>2</v>
      </c>
      <c r="M36" s="167" t="s">
        <v>69</v>
      </c>
      <c r="N36" s="160">
        <v>2</v>
      </c>
      <c r="O36" s="161"/>
      <c r="P36" s="162"/>
      <c r="Q36" s="162"/>
      <c r="R36" s="221"/>
      <c r="S36" s="160"/>
      <c r="T36" s="161"/>
      <c r="U36" s="162"/>
      <c r="V36" s="162"/>
      <c r="W36" s="221"/>
      <c r="X36" s="162"/>
      <c r="Y36" s="1060" t="s">
        <v>360</v>
      </c>
    </row>
    <row r="37" spans="1:25" ht="29.25" customHeight="1">
      <c r="A37" s="222">
        <v>2</v>
      </c>
      <c r="B37" s="1032" t="s">
        <v>159</v>
      </c>
      <c r="C37" s="252" t="s">
        <v>57</v>
      </c>
      <c r="D37" s="227">
        <v>108</v>
      </c>
      <c r="E37" s="161"/>
      <c r="F37" s="162"/>
      <c r="G37" s="162"/>
      <c r="H37" s="162"/>
      <c r="I37" s="163"/>
      <c r="J37" s="161"/>
      <c r="K37" s="162">
        <v>2</v>
      </c>
      <c r="L37" s="162"/>
      <c r="M37" s="221" t="s">
        <v>49</v>
      </c>
      <c r="N37" s="163">
        <v>1</v>
      </c>
      <c r="O37" s="161"/>
      <c r="P37" s="162">
        <v>3</v>
      </c>
      <c r="Q37" s="162"/>
      <c r="R37" s="221" t="s">
        <v>49</v>
      </c>
      <c r="S37" s="163">
        <v>1</v>
      </c>
      <c r="T37" s="161"/>
      <c r="U37" s="162"/>
      <c r="V37" s="162"/>
      <c r="W37" s="221"/>
      <c r="X37" s="162"/>
      <c r="Y37" s="1061" t="s">
        <v>361</v>
      </c>
    </row>
    <row r="38" spans="1:25" ht="18.75" customHeight="1" thickBot="1">
      <c r="A38" s="222">
        <v>3</v>
      </c>
      <c r="B38" s="1033" t="s">
        <v>36</v>
      </c>
      <c r="C38" s="248" t="s">
        <v>48</v>
      </c>
      <c r="D38" s="313">
        <v>180</v>
      </c>
      <c r="E38" s="164">
        <v>3</v>
      </c>
      <c r="F38" s="165"/>
      <c r="G38" s="165">
        <v>2</v>
      </c>
      <c r="H38" s="169" t="s">
        <v>69</v>
      </c>
      <c r="I38" s="166">
        <v>2</v>
      </c>
      <c r="J38" s="165"/>
      <c r="K38" s="165"/>
      <c r="L38" s="165"/>
      <c r="M38" s="169"/>
      <c r="N38" s="166"/>
      <c r="O38" s="164"/>
      <c r="P38" s="165"/>
      <c r="Q38" s="165"/>
      <c r="R38" s="169"/>
      <c r="S38" s="166"/>
      <c r="T38" s="164"/>
      <c r="U38" s="165"/>
      <c r="V38" s="165"/>
      <c r="W38" s="169"/>
      <c r="X38" s="165"/>
      <c r="Y38" s="1065" t="s">
        <v>361</v>
      </c>
    </row>
    <row r="39" spans="1:25" ht="20.25">
      <c r="A39" s="225"/>
      <c r="B39" s="1329" t="s">
        <v>43</v>
      </c>
      <c r="C39" s="1335"/>
      <c r="D39" s="309">
        <f>SUM(D36:D38)</f>
        <v>504</v>
      </c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3"/>
      <c r="S39" s="212"/>
      <c r="T39" s="212"/>
      <c r="U39" s="212"/>
      <c r="V39" s="212"/>
      <c r="W39" s="213"/>
      <c r="X39" s="212"/>
      <c r="Y39" s="214"/>
    </row>
    <row r="40" spans="1:25" ht="17.25" customHeight="1" thickBot="1">
      <c r="A40" s="1327" t="s">
        <v>363</v>
      </c>
      <c r="B40" s="1336"/>
      <c r="C40" s="1336"/>
      <c r="D40" s="1336"/>
      <c r="E40" s="1336"/>
      <c r="F40" s="1336"/>
      <c r="G40" s="1336"/>
      <c r="H40" s="1336"/>
      <c r="I40" s="1336"/>
      <c r="J40" s="1336"/>
      <c r="K40" s="1336"/>
      <c r="L40" s="1336"/>
      <c r="M40" s="1336"/>
      <c r="N40" s="1336"/>
      <c r="O40" s="1336"/>
      <c r="P40" s="1336"/>
      <c r="Q40" s="1336"/>
      <c r="R40" s="1336"/>
      <c r="S40" s="1336"/>
      <c r="T40" s="1336"/>
      <c r="U40" s="1336"/>
      <c r="V40" s="1336"/>
      <c r="W40" s="1336"/>
      <c r="X40" s="1336"/>
      <c r="Y40" s="1336"/>
    </row>
    <row r="41" spans="1:25" ht="20.25">
      <c r="A41" s="222">
        <v>1</v>
      </c>
      <c r="B41" s="1034" t="s">
        <v>53</v>
      </c>
      <c r="C41" s="251" t="s">
        <v>45</v>
      </c>
      <c r="D41" s="226">
        <v>108</v>
      </c>
      <c r="E41" s="158">
        <v>2</v>
      </c>
      <c r="F41" s="159"/>
      <c r="G41" s="159">
        <v>1</v>
      </c>
      <c r="H41" s="167" t="s">
        <v>69</v>
      </c>
      <c r="I41" s="160">
        <v>2</v>
      </c>
      <c r="J41" s="161"/>
      <c r="K41" s="162"/>
      <c r="L41" s="162"/>
      <c r="M41" s="162"/>
      <c r="N41" s="160"/>
      <c r="O41" s="162"/>
      <c r="P41" s="162"/>
      <c r="Q41" s="162"/>
      <c r="R41" s="221"/>
      <c r="S41" s="160"/>
      <c r="T41" s="162"/>
      <c r="U41" s="162"/>
      <c r="V41" s="162"/>
      <c r="W41" s="221"/>
      <c r="X41" s="162"/>
      <c r="Y41" s="1060" t="s">
        <v>360</v>
      </c>
    </row>
    <row r="42" spans="1:25" ht="15" customHeight="1">
      <c r="A42" s="222">
        <v>2</v>
      </c>
      <c r="B42" s="253" t="s">
        <v>63</v>
      </c>
      <c r="C42" s="254" t="s">
        <v>45</v>
      </c>
      <c r="D42" s="227">
        <v>108</v>
      </c>
      <c r="E42" s="162">
        <v>2</v>
      </c>
      <c r="F42" s="162"/>
      <c r="G42" s="162">
        <v>1</v>
      </c>
      <c r="H42" s="221" t="s">
        <v>49</v>
      </c>
      <c r="I42" s="163">
        <v>2</v>
      </c>
      <c r="J42" s="161">
        <v>2</v>
      </c>
      <c r="K42" s="162"/>
      <c r="L42" s="162">
        <v>2</v>
      </c>
      <c r="M42" s="221" t="s">
        <v>49</v>
      </c>
      <c r="N42" s="163">
        <v>2</v>
      </c>
      <c r="O42" s="162"/>
      <c r="P42" s="162"/>
      <c r="Q42" s="162"/>
      <c r="R42" s="221"/>
      <c r="S42" s="163"/>
      <c r="T42" s="162"/>
      <c r="U42" s="162"/>
      <c r="V42" s="162"/>
      <c r="W42" s="221"/>
      <c r="X42" s="162"/>
      <c r="Y42" s="1061" t="s">
        <v>360</v>
      </c>
    </row>
    <row r="43" spans="1:25" ht="18" customHeight="1">
      <c r="A43" s="222">
        <v>3</v>
      </c>
      <c r="B43" s="253" t="s">
        <v>64</v>
      </c>
      <c r="C43" s="254" t="s">
        <v>45</v>
      </c>
      <c r="D43" s="227">
        <v>180</v>
      </c>
      <c r="E43" s="161">
        <v>3</v>
      </c>
      <c r="F43" s="162"/>
      <c r="G43" s="162">
        <v>2</v>
      </c>
      <c r="H43" s="221" t="s">
        <v>69</v>
      </c>
      <c r="I43" s="163">
        <v>2</v>
      </c>
      <c r="J43" s="162">
        <v>2</v>
      </c>
      <c r="K43" s="162"/>
      <c r="L43" s="162">
        <v>2</v>
      </c>
      <c r="M43" s="221" t="s">
        <v>69</v>
      </c>
      <c r="N43" s="163">
        <v>2</v>
      </c>
      <c r="O43" s="162"/>
      <c r="P43" s="162"/>
      <c r="Q43" s="162"/>
      <c r="R43" s="221"/>
      <c r="S43" s="163"/>
      <c r="T43" s="162"/>
      <c r="U43" s="162"/>
      <c r="V43" s="162"/>
      <c r="W43" s="221"/>
      <c r="X43" s="162"/>
      <c r="Y43" s="1061" t="s">
        <v>361</v>
      </c>
    </row>
    <row r="44" spans="1:25" ht="20.25" customHeight="1" thickBot="1">
      <c r="A44" s="222">
        <v>4</v>
      </c>
      <c r="B44" s="1035" t="s">
        <v>182</v>
      </c>
      <c r="C44" s="255" t="s">
        <v>45</v>
      </c>
      <c r="D44" s="228">
        <v>108</v>
      </c>
      <c r="E44" s="164"/>
      <c r="F44" s="165"/>
      <c r="G44" s="165"/>
      <c r="H44" s="165"/>
      <c r="I44" s="166"/>
      <c r="J44" s="164"/>
      <c r="K44" s="165"/>
      <c r="L44" s="165"/>
      <c r="M44" s="165"/>
      <c r="N44" s="166"/>
      <c r="O44" s="164">
        <v>2</v>
      </c>
      <c r="P44" s="165">
        <v>1</v>
      </c>
      <c r="Q44" s="165"/>
      <c r="R44" s="169" t="s">
        <v>49</v>
      </c>
      <c r="S44" s="166">
        <v>2</v>
      </c>
      <c r="T44" s="165"/>
      <c r="U44" s="165"/>
      <c r="V44" s="165"/>
      <c r="W44" s="169"/>
      <c r="X44" s="165"/>
      <c r="Y44" s="1065" t="s">
        <v>360</v>
      </c>
    </row>
    <row r="45" spans="1:25" ht="17.25" customHeight="1">
      <c r="A45" s="225"/>
      <c r="B45" s="1329" t="s">
        <v>43</v>
      </c>
      <c r="C45" s="1330"/>
      <c r="D45" s="309">
        <f>SUM(D41:D44)</f>
        <v>504</v>
      </c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3"/>
      <c r="S45" s="212"/>
      <c r="T45" s="212"/>
      <c r="U45" s="212"/>
      <c r="V45" s="212"/>
      <c r="W45" s="213"/>
      <c r="X45" s="212"/>
      <c r="Y45" s="214"/>
    </row>
    <row r="46" spans="1:25" s="139" customFormat="1" ht="15.75" customHeight="1" thickBot="1">
      <c r="A46" s="1327" t="s">
        <v>365</v>
      </c>
      <c r="B46" s="1339"/>
      <c r="C46" s="1339"/>
      <c r="D46" s="1339"/>
      <c r="E46" s="1339"/>
      <c r="F46" s="1339"/>
      <c r="G46" s="1339"/>
      <c r="H46" s="1339"/>
      <c r="I46" s="1339"/>
      <c r="J46" s="1339"/>
      <c r="K46" s="1339"/>
      <c r="L46" s="1339"/>
      <c r="M46" s="1339"/>
      <c r="N46" s="1339"/>
      <c r="O46" s="1339"/>
      <c r="P46" s="1339"/>
      <c r="Q46" s="1339"/>
      <c r="R46" s="1339"/>
      <c r="S46" s="1339"/>
      <c r="T46" s="1339"/>
      <c r="U46" s="1339"/>
      <c r="V46" s="1339"/>
      <c r="W46" s="1339"/>
      <c r="X46" s="1339"/>
      <c r="Y46" s="1339"/>
    </row>
    <row r="47" spans="1:25" ht="15.75" customHeight="1">
      <c r="A47" s="222">
        <v>1</v>
      </c>
      <c r="B47" s="250" t="s">
        <v>53</v>
      </c>
      <c r="C47" s="251" t="s">
        <v>45</v>
      </c>
      <c r="D47" s="226">
        <v>108</v>
      </c>
      <c r="E47" s="158">
        <v>2</v>
      </c>
      <c r="F47" s="159"/>
      <c r="G47" s="159">
        <v>1</v>
      </c>
      <c r="H47" s="167" t="s">
        <v>69</v>
      </c>
      <c r="I47" s="160">
        <v>2</v>
      </c>
      <c r="J47" s="162"/>
      <c r="K47" s="162"/>
      <c r="L47" s="162"/>
      <c r="M47" s="162"/>
      <c r="N47" s="160"/>
      <c r="O47" s="162"/>
      <c r="P47" s="162"/>
      <c r="Q47" s="162"/>
      <c r="R47" s="221"/>
      <c r="S47" s="160"/>
      <c r="T47" s="162"/>
      <c r="U47" s="162"/>
      <c r="V47" s="162"/>
      <c r="W47" s="221"/>
      <c r="X47" s="162"/>
      <c r="Y47" s="1060" t="s">
        <v>360</v>
      </c>
    </row>
    <row r="48" spans="1:25" ht="13.5" customHeight="1">
      <c r="A48" s="222">
        <v>2</v>
      </c>
      <c r="B48" s="250" t="s">
        <v>85</v>
      </c>
      <c r="C48" s="254" t="s">
        <v>72</v>
      </c>
      <c r="D48" s="227">
        <v>108</v>
      </c>
      <c r="E48" s="161"/>
      <c r="F48" s="162"/>
      <c r="G48" s="162"/>
      <c r="H48" s="162"/>
      <c r="I48" s="163"/>
      <c r="J48" s="161">
        <v>2</v>
      </c>
      <c r="K48" s="162"/>
      <c r="L48" s="162">
        <v>2</v>
      </c>
      <c r="M48" s="221" t="s">
        <v>49</v>
      </c>
      <c r="N48" s="163">
        <v>2</v>
      </c>
      <c r="O48" s="162">
        <v>2</v>
      </c>
      <c r="P48" s="162"/>
      <c r="Q48" s="162">
        <v>1</v>
      </c>
      <c r="R48" s="221" t="s">
        <v>49</v>
      </c>
      <c r="S48" s="163">
        <v>2</v>
      </c>
      <c r="T48" s="162"/>
      <c r="U48" s="162"/>
      <c r="V48" s="162"/>
      <c r="W48" s="221"/>
      <c r="X48" s="162"/>
      <c r="Y48" s="1061" t="s">
        <v>360</v>
      </c>
    </row>
    <row r="49" spans="1:25" ht="20.25">
      <c r="A49" s="222">
        <v>3</v>
      </c>
      <c r="B49" s="253" t="s">
        <v>86</v>
      </c>
      <c r="C49" s="254" t="s">
        <v>72</v>
      </c>
      <c r="D49" s="227">
        <v>180</v>
      </c>
      <c r="E49" s="161">
        <v>3</v>
      </c>
      <c r="F49" s="162"/>
      <c r="G49" s="162">
        <v>2</v>
      </c>
      <c r="H49" s="221" t="s">
        <v>197</v>
      </c>
      <c r="I49" s="163">
        <v>2</v>
      </c>
      <c r="J49" s="162">
        <v>2</v>
      </c>
      <c r="K49" s="162"/>
      <c r="L49" s="162">
        <v>2</v>
      </c>
      <c r="M49" s="221" t="s">
        <v>69</v>
      </c>
      <c r="N49" s="163">
        <v>2</v>
      </c>
      <c r="O49" s="162"/>
      <c r="P49" s="162"/>
      <c r="Q49" s="162"/>
      <c r="R49" s="221"/>
      <c r="S49" s="163"/>
      <c r="T49" s="162"/>
      <c r="U49" s="162"/>
      <c r="V49" s="162"/>
      <c r="W49" s="221"/>
      <c r="X49" s="162"/>
      <c r="Y49" s="1061" t="s">
        <v>361</v>
      </c>
    </row>
    <row r="50" spans="1:25" ht="17.25" customHeight="1" thickBot="1">
      <c r="A50" s="222">
        <v>4</v>
      </c>
      <c r="B50" s="1036" t="s">
        <v>183</v>
      </c>
      <c r="C50" s="256" t="s">
        <v>72</v>
      </c>
      <c r="D50" s="228">
        <v>108</v>
      </c>
      <c r="E50" s="164">
        <v>2</v>
      </c>
      <c r="F50" s="165"/>
      <c r="G50" s="165">
        <v>1</v>
      </c>
      <c r="H50" s="702" t="s">
        <v>250</v>
      </c>
      <c r="I50" s="166">
        <v>2</v>
      </c>
      <c r="J50" s="165"/>
      <c r="K50" s="165"/>
      <c r="L50" s="165"/>
      <c r="M50" s="165"/>
      <c r="N50" s="166"/>
      <c r="O50" s="164"/>
      <c r="P50" s="165"/>
      <c r="Q50" s="165"/>
      <c r="R50" s="169"/>
      <c r="S50" s="166"/>
      <c r="T50" s="165"/>
      <c r="U50" s="165"/>
      <c r="V50" s="165"/>
      <c r="W50" s="169"/>
      <c r="X50" s="165"/>
      <c r="Y50" s="1065" t="s">
        <v>360</v>
      </c>
    </row>
    <row r="51" spans="1:25" ht="17.25" customHeight="1">
      <c r="A51" s="263"/>
      <c r="B51" s="1329" t="s">
        <v>43</v>
      </c>
      <c r="C51" s="1330"/>
      <c r="D51" s="310">
        <f>SUM(D47:D50)</f>
        <v>504</v>
      </c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3"/>
      <c r="S51" s="212"/>
      <c r="T51" s="212"/>
      <c r="U51" s="212"/>
      <c r="V51" s="212"/>
      <c r="W51" s="213"/>
      <c r="X51" s="212"/>
      <c r="Y51" s="214"/>
    </row>
    <row r="52" spans="1:25" ht="18.75" customHeight="1" thickBot="1">
      <c r="A52" s="1327" t="s">
        <v>366</v>
      </c>
      <c r="B52" s="1328"/>
      <c r="C52" s="1328"/>
      <c r="D52" s="1328"/>
      <c r="E52" s="1328"/>
      <c r="F52" s="1328"/>
      <c r="G52" s="1328"/>
      <c r="H52" s="1328"/>
      <c r="I52" s="1328"/>
      <c r="J52" s="1328"/>
      <c r="K52" s="1328"/>
      <c r="L52" s="1328"/>
      <c r="M52" s="1328"/>
      <c r="N52" s="1328"/>
      <c r="O52" s="1328"/>
      <c r="P52" s="1328"/>
      <c r="Q52" s="1328"/>
      <c r="R52" s="1328"/>
      <c r="S52" s="1328"/>
      <c r="T52" s="1328"/>
      <c r="U52" s="1328"/>
      <c r="V52" s="1328"/>
      <c r="W52" s="1328"/>
      <c r="X52" s="1328"/>
      <c r="Y52" s="1328"/>
    </row>
    <row r="53" spans="1:25" ht="18" customHeight="1">
      <c r="A53" s="222">
        <v>1</v>
      </c>
      <c r="B53" s="1067" t="s">
        <v>53</v>
      </c>
      <c r="C53" s="251" t="s">
        <v>45</v>
      </c>
      <c r="D53" s="226">
        <v>108</v>
      </c>
      <c r="E53" s="158">
        <v>2</v>
      </c>
      <c r="F53" s="159"/>
      <c r="G53" s="159">
        <v>1</v>
      </c>
      <c r="H53" s="167" t="s">
        <v>69</v>
      </c>
      <c r="I53" s="160">
        <v>2</v>
      </c>
      <c r="J53" s="170"/>
      <c r="K53" s="171"/>
      <c r="L53" s="171"/>
      <c r="M53" s="179"/>
      <c r="N53" s="172"/>
      <c r="O53" s="159"/>
      <c r="P53" s="159"/>
      <c r="Q53" s="159"/>
      <c r="R53" s="167"/>
      <c r="S53" s="160"/>
      <c r="T53" s="159"/>
      <c r="U53" s="159"/>
      <c r="V53" s="159"/>
      <c r="W53" s="167"/>
      <c r="X53" s="159"/>
      <c r="Y53" s="1060" t="s">
        <v>360</v>
      </c>
    </row>
    <row r="54" spans="1:25" ht="27.75" customHeight="1">
      <c r="A54" s="222">
        <v>2</v>
      </c>
      <c r="B54" s="1037" t="s">
        <v>179</v>
      </c>
      <c r="C54" s="333" t="s">
        <v>72</v>
      </c>
      <c r="D54" s="334">
        <v>108</v>
      </c>
      <c r="E54" s="209"/>
      <c r="F54" s="210"/>
      <c r="G54" s="210"/>
      <c r="H54" s="168"/>
      <c r="I54" s="211"/>
      <c r="J54" s="161">
        <v>2</v>
      </c>
      <c r="K54" s="162">
        <v>2</v>
      </c>
      <c r="L54" s="162"/>
      <c r="M54" s="221" t="s">
        <v>49</v>
      </c>
      <c r="N54" s="163">
        <v>2</v>
      </c>
      <c r="O54" s="162">
        <v>2</v>
      </c>
      <c r="P54" s="162">
        <v>1</v>
      </c>
      <c r="Q54" s="162"/>
      <c r="R54" s="221" t="s">
        <v>49</v>
      </c>
      <c r="S54" s="163">
        <v>2</v>
      </c>
      <c r="T54" s="162"/>
      <c r="U54" s="162"/>
      <c r="V54" s="162"/>
      <c r="W54" s="221"/>
      <c r="X54" s="162"/>
      <c r="Y54" s="1061" t="s">
        <v>360</v>
      </c>
    </row>
    <row r="55" spans="1:25" ht="16.5" customHeight="1">
      <c r="A55" s="222">
        <v>3</v>
      </c>
      <c r="B55" s="253" t="s">
        <v>176</v>
      </c>
      <c r="C55" s="333" t="s">
        <v>72</v>
      </c>
      <c r="D55" s="227">
        <v>180</v>
      </c>
      <c r="E55" s="161">
        <v>3</v>
      </c>
      <c r="F55" s="162"/>
      <c r="G55" s="162">
        <v>2</v>
      </c>
      <c r="H55" s="221" t="s">
        <v>69</v>
      </c>
      <c r="I55" s="163">
        <v>2</v>
      </c>
      <c r="J55" s="162">
        <v>2</v>
      </c>
      <c r="K55" s="162"/>
      <c r="L55" s="162">
        <v>2</v>
      </c>
      <c r="M55" s="221" t="s">
        <v>69</v>
      </c>
      <c r="N55" s="163">
        <v>2</v>
      </c>
      <c r="O55" s="162"/>
      <c r="P55" s="162"/>
      <c r="Q55" s="162"/>
      <c r="R55" s="221"/>
      <c r="S55" s="163"/>
      <c r="T55" s="162"/>
      <c r="U55" s="162"/>
      <c r="V55" s="162"/>
      <c r="W55" s="221"/>
      <c r="X55" s="162"/>
      <c r="Y55" s="1061" t="s">
        <v>361</v>
      </c>
    </row>
    <row r="56" spans="1:25" ht="17.25" customHeight="1" thickBot="1">
      <c r="A56" s="222">
        <v>4</v>
      </c>
      <c r="B56" s="1036" t="s">
        <v>184</v>
      </c>
      <c r="C56" s="256" t="s">
        <v>72</v>
      </c>
      <c r="D56" s="228">
        <v>108</v>
      </c>
      <c r="E56" s="164">
        <v>2</v>
      </c>
      <c r="F56" s="165"/>
      <c r="G56" s="165">
        <v>1</v>
      </c>
      <c r="H56" s="702" t="s">
        <v>250</v>
      </c>
      <c r="I56" s="166"/>
      <c r="J56" s="165"/>
      <c r="K56" s="165"/>
      <c r="L56" s="165"/>
      <c r="M56" s="165"/>
      <c r="N56" s="166"/>
      <c r="O56" s="164"/>
      <c r="P56" s="165"/>
      <c r="Q56" s="165"/>
      <c r="R56" s="169"/>
      <c r="S56" s="166"/>
      <c r="T56" s="165"/>
      <c r="U56" s="165"/>
      <c r="V56" s="165"/>
      <c r="W56" s="169"/>
      <c r="X56" s="165"/>
      <c r="Y56" s="1065" t="s">
        <v>360</v>
      </c>
    </row>
    <row r="57" spans="1:25" ht="20.25">
      <c r="A57" s="263"/>
      <c r="B57" s="1329" t="s">
        <v>43</v>
      </c>
      <c r="C57" s="1330"/>
      <c r="D57" s="310">
        <f>SUM(D53:D56)</f>
        <v>504</v>
      </c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3"/>
      <c r="S57" s="212"/>
      <c r="T57" s="212"/>
      <c r="U57" s="212"/>
      <c r="V57" s="212"/>
      <c r="W57" s="213"/>
      <c r="X57" s="212"/>
      <c r="Y57" s="214"/>
    </row>
    <row r="58" spans="1:25" ht="17.25" customHeight="1">
      <c r="A58" s="229"/>
      <c r="B58" s="1333" t="s">
        <v>136</v>
      </c>
      <c r="C58" s="1334"/>
      <c r="D58" s="1334"/>
      <c r="E58" s="1334"/>
      <c r="F58" s="1334"/>
      <c r="G58" s="1334"/>
      <c r="H58" s="1334"/>
      <c r="I58" s="1334"/>
      <c r="J58" s="1334"/>
      <c r="K58" s="1334"/>
      <c r="L58" s="1334"/>
      <c r="M58" s="1334"/>
      <c r="N58" s="1334"/>
      <c r="O58" s="1334"/>
      <c r="P58" s="1334"/>
      <c r="Q58" s="1334"/>
      <c r="R58" s="1334"/>
      <c r="S58" s="1334"/>
      <c r="T58" s="1334"/>
      <c r="U58" s="1334"/>
      <c r="V58" s="1334"/>
      <c r="W58" s="1334"/>
      <c r="X58" s="1334"/>
      <c r="Y58" s="1334"/>
    </row>
    <row r="59" spans="1:25" ht="19.5" customHeight="1" thickBot="1">
      <c r="A59" s="184"/>
      <c r="B59" s="1332" t="s">
        <v>367</v>
      </c>
      <c r="C59" s="1332"/>
      <c r="D59" s="1332"/>
      <c r="E59" s="1332"/>
      <c r="F59" s="1332"/>
      <c r="G59" s="1332"/>
      <c r="H59" s="1332"/>
      <c r="I59" s="1332"/>
      <c r="J59" s="1332"/>
      <c r="K59" s="1332"/>
      <c r="L59" s="1332"/>
      <c r="M59" s="1332"/>
      <c r="N59" s="1332"/>
      <c r="O59" s="1332"/>
      <c r="P59" s="1332"/>
      <c r="Q59" s="1332"/>
      <c r="R59" s="1332"/>
      <c r="S59" s="1332"/>
      <c r="T59" s="1332"/>
      <c r="U59" s="1332"/>
      <c r="V59" s="1332"/>
      <c r="W59" s="1332"/>
      <c r="X59" s="1332"/>
      <c r="Y59" s="1332"/>
    </row>
    <row r="60" spans="1:25" ht="15.75" customHeight="1">
      <c r="A60" s="222">
        <v>1</v>
      </c>
      <c r="B60" s="1023" t="s">
        <v>251</v>
      </c>
      <c r="C60" s="190" t="s">
        <v>47</v>
      </c>
      <c r="D60" s="11">
        <v>108</v>
      </c>
      <c r="E60" s="171">
        <v>3</v>
      </c>
      <c r="F60" s="171"/>
      <c r="G60" s="700"/>
      <c r="H60" s="179" t="s">
        <v>49</v>
      </c>
      <c r="I60" s="172">
        <v>1</v>
      </c>
      <c r="J60" s="170"/>
      <c r="K60" s="171"/>
      <c r="L60" s="171"/>
      <c r="M60" s="180"/>
      <c r="N60" s="175"/>
      <c r="O60" s="171"/>
      <c r="P60" s="171"/>
      <c r="Q60" s="171"/>
      <c r="R60" s="171"/>
      <c r="S60" s="172"/>
      <c r="T60" s="171"/>
      <c r="U60" s="171"/>
      <c r="V60" s="171"/>
      <c r="W60" s="171"/>
      <c r="X60" s="172"/>
      <c r="Y60" s="1062" t="s">
        <v>361</v>
      </c>
    </row>
    <row r="61" spans="1:25" ht="21" customHeight="1" thickBot="1">
      <c r="A61" s="257">
        <v>2</v>
      </c>
      <c r="B61" s="1038" t="s">
        <v>252</v>
      </c>
      <c r="C61" s="261" t="s">
        <v>47</v>
      </c>
      <c r="D61" s="343">
        <v>108</v>
      </c>
      <c r="E61" s="264"/>
      <c r="F61" s="265"/>
      <c r="G61" s="265"/>
      <c r="H61" s="266"/>
      <c r="I61" s="267"/>
      <c r="J61" s="268">
        <v>2</v>
      </c>
      <c r="K61" s="177"/>
      <c r="L61" s="177">
        <v>2</v>
      </c>
      <c r="M61" s="181" t="s">
        <v>49</v>
      </c>
      <c r="N61" s="178">
        <v>2</v>
      </c>
      <c r="O61" s="264">
        <v>3</v>
      </c>
      <c r="P61" s="265"/>
      <c r="Q61" s="265"/>
      <c r="R61" s="266" t="s">
        <v>49</v>
      </c>
      <c r="S61" s="267">
        <v>1</v>
      </c>
      <c r="T61" s="177"/>
      <c r="U61" s="177"/>
      <c r="V61" s="177"/>
      <c r="W61" s="177"/>
      <c r="X61" s="178"/>
      <c r="Y61" s="1064" t="s">
        <v>360</v>
      </c>
    </row>
    <row r="62" spans="1:25" ht="15.75" customHeight="1">
      <c r="A62" s="239"/>
      <c r="B62" s="216"/>
      <c r="C62" s="217"/>
      <c r="D62" s="194">
        <f>SUM(D60:D61)</f>
        <v>216</v>
      </c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9"/>
      <c r="X62" s="218"/>
      <c r="Y62" s="238"/>
    </row>
    <row r="63" spans="1:25" s="139" customFormat="1" ht="15.75" customHeight="1" thickBot="1">
      <c r="A63" s="184"/>
      <c r="B63" s="1332" t="s">
        <v>368</v>
      </c>
      <c r="C63" s="1332"/>
      <c r="D63" s="1332"/>
      <c r="E63" s="1332"/>
      <c r="F63" s="1332"/>
      <c r="G63" s="1332"/>
      <c r="H63" s="1332"/>
      <c r="I63" s="1332"/>
      <c r="J63" s="1332"/>
      <c r="K63" s="1332"/>
      <c r="L63" s="1332"/>
      <c r="M63" s="1332"/>
      <c r="N63" s="1332"/>
      <c r="O63" s="1332"/>
      <c r="P63" s="1332"/>
      <c r="Q63" s="1332"/>
      <c r="R63" s="1332"/>
      <c r="S63" s="1332"/>
      <c r="T63" s="1332"/>
      <c r="U63" s="1332"/>
      <c r="V63" s="1332"/>
      <c r="W63" s="1332"/>
      <c r="X63" s="1332"/>
      <c r="Y63" s="1332"/>
    </row>
    <row r="64" spans="1:25" ht="15.75" customHeight="1">
      <c r="A64" s="222">
        <v>1</v>
      </c>
      <c r="B64" s="1023" t="s">
        <v>332</v>
      </c>
      <c r="C64" s="190" t="s">
        <v>47</v>
      </c>
      <c r="D64" s="11">
        <v>108</v>
      </c>
      <c r="E64" s="171">
        <v>2</v>
      </c>
      <c r="F64" s="171"/>
      <c r="G64" s="171">
        <v>1</v>
      </c>
      <c r="H64" s="179" t="s">
        <v>49</v>
      </c>
      <c r="I64" s="172"/>
      <c r="J64" s="170"/>
      <c r="K64" s="171"/>
      <c r="L64" s="171"/>
      <c r="M64" s="180"/>
      <c r="N64" s="175"/>
      <c r="O64" s="171"/>
      <c r="P64" s="171"/>
      <c r="Q64" s="171"/>
      <c r="R64" s="171"/>
      <c r="S64" s="172"/>
      <c r="T64" s="171"/>
      <c r="U64" s="171"/>
      <c r="V64" s="171"/>
      <c r="W64" s="171"/>
      <c r="X64" s="172"/>
      <c r="Y64" s="1062" t="s">
        <v>361</v>
      </c>
    </row>
    <row r="65" spans="1:25" ht="15.75" customHeight="1" thickBot="1">
      <c r="A65" s="257">
        <v>2</v>
      </c>
      <c r="B65" s="1038" t="s">
        <v>252</v>
      </c>
      <c r="C65" s="261" t="s">
        <v>47</v>
      </c>
      <c r="D65" s="343">
        <v>108</v>
      </c>
      <c r="E65" s="264"/>
      <c r="F65" s="265"/>
      <c r="G65" s="265"/>
      <c r="H65" s="266"/>
      <c r="I65" s="267"/>
      <c r="J65" s="268">
        <v>2</v>
      </c>
      <c r="K65" s="177"/>
      <c r="L65" s="177">
        <v>2</v>
      </c>
      <c r="M65" s="181" t="s">
        <v>49</v>
      </c>
      <c r="N65" s="178">
        <v>2</v>
      </c>
      <c r="O65" s="264">
        <v>3</v>
      </c>
      <c r="P65" s="265"/>
      <c r="Q65" s="265"/>
      <c r="R65" s="266" t="s">
        <v>49</v>
      </c>
      <c r="S65" s="267">
        <v>1</v>
      </c>
      <c r="T65" s="177"/>
      <c r="U65" s="177"/>
      <c r="V65" s="177"/>
      <c r="W65" s="177"/>
      <c r="X65" s="178"/>
      <c r="Y65" s="1064" t="s">
        <v>360</v>
      </c>
    </row>
    <row r="66" spans="1:25" ht="15.75" customHeight="1">
      <c r="A66" s="239"/>
      <c r="B66" s="216"/>
      <c r="C66" s="217"/>
      <c r="D66" s="194">
        <f>SUM(D64:D65)</f>
        <v>216</v>
      </c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9"/>
      <c r="X66" s="218"/>
      <c r="Y66" s="238"/>
    </row>
    <row r="67" spans="1:25" s="139" customFormat="1" ht="15.75" customHeight="1" thickBot="1">
      <c r="A67" s="184"/>
      <c r="B67" s="1332" t="s">
        <v>369</v>
      </c>
      <c r="C67" s="1332"/>
      <c r="D67" s="1332"/>
      <c r="E67" s="1332"/>
      <c r="F67" s="1332"/>
      <c r="G67" s="1332"/>
      <c r="H67" s="1332"/>
      <c r="I67" s="1332"/>
      <c r="J67" s="1332"/>
      <c r="K67" s="1332"/>
      <c r="L67" s="1332"/>
      <c r="M67" s="1332"/>
      <c r="N67" s="1332"/>
      <c r="O67" s="1332"/>
      <c r="P67" s="1332"/>
      <c r="Q67" s="1332"/>
      <c r="R67" s="1332"/>
      <c r="S67" s="1332"/>
      <c r="T67" s="1332"/>
      <c r="U67" s="1332"/>
      <c r="V67" s="1332"/>
      <c r="W67" s="1332"/>
      <c r="X67" s="1332"/>
      <c r="Y67" s="1332"/>
    </row>
    <row r="68" spans="1:25" ht="15.75" customHeight="1">
      <c r="A68" s="222">
        <v>1</v>
      </c>
      <c r="B68" s="1023" t="s">
        <v>251</v>
      </c>
      <c r="C68" s="190" t="s">
        <v>47</v>
      </c>
      <c r="D68" s="11">
        <v>108</v>
      </c>
      <c r="E68" s="171">
        <v>3</v>
      </c>
      <c r="F68" s="171"/>
      <c r="G68" s="700"/>
      <c r="H68" s="179" t="s">
        <v>49</v>
      </c>
      <c r="I68" s="172">
        <v>1</v>
      </c>
      <c r="J68" s="170"/>
      <c r="K68" s="171"/>
      <c r="L68" s="171"/>
      <c r="M68" s="180"/>
      <c r="N68" s="175"/>
      <c r="O68" s="171"/>
      <c r="P68" s="171"/>
      <c r="Q68" s="171"/>
      <c r="R68" s="171"/>
      <c r="S68" s="172"/>
      <c r="T68" s="171"/>
      <c r="U68" s="171"/>
      <c r="V68" s="171"/>
      <c r="W68" s="171"/>
      <c r="X68" s="172"/>
      <c r="Y68" s="1062" t="s">
        <v>361</v>
      </c>
    </row>
    <row r="69" spans="1:25" ht="15.75" customHeight="1" thickBot="1">
      <c r="A69" s="257">
        <v>2</v>
      </c>
      <c r="B69" s="1038" t="s">
        <v>252</v>
      </c>
      <c r="C69" s="261" t="s">
        <v>47</v>
      </c>
      <c r="D69" s="343">
        <v>108</v>
      </c>
      <c r="E69" s="264"/>
      <c r="F69" s="265"/>
      <c r="G69" s="265"/>
      <c r="H69" s="266"/>
      <c r="I69" s="267"/>
      <c r="J69" s="268">
        <v>2</v>
      </c>
      <c r="K69" s="177"/>
      <c r="L69" s="177">
        <v>2</v>
      </c>
      <c r="M69" s="181" t="s">
        <v>49</v>
      </c>
      <c r="N69" s="178">
        <v>2</v>
      </c>
      <c r="O69" s="264">
        <v>3</v>
      </c>
      <c r="P69" s="265"/>
      <c r="Q69" s="265"/>
      <c r="R69" s="266" t="s">
        <v>49</v>
      </c>
      <c r="S69" s="267">
        <v>1</v>
      </c>
      <c r="T69" s="177"/>
      <c r="U69" s="177"/>
      <c r="V69" s="177"/>
      <c r="W69" s="177"/>
      <c r="X69" s="178"/>
      <c r="Y69" s="1064" t="s">
        <v>360</v>
      </c>
    </row>
    <row r="70" spans="1:25" ht="15.75" customHeight="1">
      <c r="A70" s="239"/>
      <c r="B70" s="216"/>
      <c r="C70" s="217"/>
      <c r="D70" s="194">
        <f>SUM(D68:D69)</f>
        <v>216</v>
      </c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9"/>
      <c r="X70" s="218"/>
      <c r="Y70" s="238"/>
    </row>
    <row r="71" spans="1:25" s="139" customFormat="1" ht="19.5" customHeight="1" thickBot="1">
      <c r="A71" s="135"/>
      <c r="B71" s="1332" t="s">
        <v>370</v>
      </c>
      <c r="C71" s="1332"/>
      <c r="D71" s="1332"/>
      <c r="E71" s="1332"/>
      <c r="F71" s="1332"/>
      <c r="G71" s="1332"/>
      <c r="H71" s="1332"/>
      <c r="I71" s="1332"/>
      <c r="J71" s="1332"/>
      <c r="K71" s="1332"/>
      <c r="L71" s="1332"/>
      <c r="M71" s="1332"/>
      <c r="N71" s="1332"/>
      <c r="O71" s="1332"/>
      <c r="P71" s="1332"/>
      <c r="Q71" s="1332"/>
      <c r="R71" s="1332"/>
      <c r="S71" s="1332"/>
      <c r="T71" s="1332"/>
      <c r="U71" s="1332"/>
      <c r="V71" s="1332"/>
      <c r="W71" s="1332"/>
      <c r="X71" s="1332"/>
      <c r="Y71" s="1332"/>
    </row>
    <row r="72" spans="1:25" ht="14.25" customHeight="1">
      <c r="A72" s="222">
        <v>1</v>
      </c>
      <c r="B72" s="1023" t="s">
        <v>247</v>
      </c>
      <c r="C72" s="190" t="s">
        <v>47</v>
      </c>
      <c r="D72" s="11">
        <v>108</v>
      </c>
      <c r="E72" s="171"/>
      <c r="F72" s="171"/>
      <c r="G72" s="171">
        <v>2</v>
      </c>
      <c r="H72" s="179" t="s">
        <v>49</v>
      </c>
      <c r="I72" s="172">
        <v>1</v>
      </c>
      <c r="J72" s="170"/>
      <c r="K72" s="171"/>
      <c r="L72" s="171"/>
      <c r="M72" s="179"/>
      <c r="N72" s="172"/>
      <c r="O72" s="171"/>
      <c r="P72" s="171"/>
      <c r="Q72" s="171">
        <v>2</v>
      </c>
      <c r="R72" s="179" t="s">
        <v>49</v>
      </c>
      <c r="S72" s="172">
        <v>1</v>
      </c>
      <c r="T72" s="171"/>
      <c r="U72" s="171"/>
      <c r="V72" s="171"/>
      <c r="W72" s="171"/>
      <c r="X72" s="172"/>
      <c r="Y72" s="1062" t="s">
        <v>361</v>
      </c>
    </row>
    <row r="73" spans="1:25" ht="15" customHeight="1" thickBot="1">
      <c r="A73" s="257">
        <v>2</v>
      </c>
      <c r="B73" s="1038" t="s">
        <v>252</v>
      </c>
      <c r="C73" s="261" t="s">
        <v>47</v>
      </c>
      <c r="D73" s="343">
        <v>108</v>
      </c>
      <c r="E73" s="264"/>
      <c r="F73" s="265"/>
      <c r="G73" s="265"/>
      <c r="H73" s="266"/>
      <c r="I73" s="267"/>
      <c r="J73" s="268">
        <v>2</v>
      </c>
      <c r="K73" s="177"/>
      <c r="L73" s="177">
        <v>2</v>
      </c>
      <c r="M73" s="181" t="s">
        <v>49</v>
      </c>
      <c r="N73" s="178">
        <v>2</v>
      </c>
      <c r="O73" s="264">
        <v>3</v>
      </c>
      <c r="P73" s="265"/>
      <c r="Q73" s="265"/>
      <c r="R73" s="266" t="s">
        <v>49</v>
      </c>
      <c r="S73" s="267">
        <v>1</v>
      </c>
      <c r="T73" s="265"/>
      <c r="U73" s="265"/>
      <c r="V73" s="265"/>
      <c r="W73" s="265"/>
      <c r="X73" s="267"/>
      <c r="Y73" s="1063" t="s">
        <v>360</v>
      </c>
    </row>
    <row r="74" spans="1:25" ht="12.75" customHeight="1">
      <c r="A74" s="135"/>
      <c r="B74" s="216"/>
      <c r="C74" s="217"/>
      <c r="D74" s="194">
        <f>SUM(D72:D73)</f>
        <v>216</v>
      </c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9"/>
      <c r="X74" s="218"/>
      <c r="Y74" s="342"/>
    </row>
    <row r="75" spans="1:25" s="139" customFormat="1" ht="21.75" customHeight="1" thickBot="1">
      <c r="A75" s="424"/>
      <c r="B75" s="1306" t="s">
        <v>371</v>
      </c>
      <c r="C75" s="1331"/>
      <c r="D75" s="1331"/>
      <c r="E75" s="1331"/>
      <c r="F75" s="1331"/>
      <c r="G75" s="1331"/>
      <c r="H75" s="1331"/>
      <c r="I75" s="1331"/>
      <c r="J75" s="1331"/>
      <c r="K75" s="1331"/>
      <c r="L75" s="1331"/>
      <c r="M75" s="1331"/>
      <c r="N75" s="1331"/>
      <c r="O75" s="1331"/>
      <c r="P75" s="1331"/>
      <c r="Q75" s="1331"/>
      <c r="R75" s="1331"/>
      <c r="S75" s="1331"/>
      <c r="T75" s="1331"/>
      <c r="U75" s="1331"/>
      <c r="V75" s="1331"/>
      <c r="W75" s="1331"/>
      <c r="X75" s="1331"/>
      <c r="Y75" s="1331"/>
    </row>
    <row r="76" spans="1:25" s="139" customFormat="1" ht="15.75" customHeight="1">
      <c r="A76" s="91">
        <v>1</v>
      </c>
      <c r="B76" s="1023" t="s">
        <v>159</v>
      </c>
      <c r="C76" s="1039" t="s">
        <v>47</v>
      </c>
      <c r="D76" s="224">
        <v>108</v>
      </c>
      <c r="E76" s="159"/>
      <c r="F76" s="159"/>
      <c r="G76" s="159"/>
      <c r="H76" s="167"/>
      <c r="I76" s="160"/>
      <c r="J76" s="159"/>
      <c r="K76" s="159"/>
      <c r="L76" s="159"/>
      <c r="M76" s="159"/>
      <c r="N76" s="159"/>
      <c r="O76" s="159"/>
      <c r="P76" s="159">
        <v>3</v>
      </c>
      <c r="Q76" s="159"/>
      <c r="R76" s="167" t="s">
        <v>49</v>
      </c>
      <c r="S76" s="160">
        <v>1</v>
      </c>
      <c r="T76" s="161"/>
      <c r="U76" s="162"/>
      <c r="V76" s="162"/>
      <c r="W76" s="221"/>
      <c r="X76" s="162"/>
      <c r="Y76" s="1060" t="s">
        <v>360</v>
      </c>
    </row>
    <row r="77" spans="1:25" ht="15.75" customHeight="1" thickBot="1">
      <c r="A77" s="91">
        <v>2</v>
      </c>
      <c r="B77" s="1038" t="s">
        <v>252</v>
      </c>
      <c r="C77" s="261" t="s">
        <v>47</v>
      </c>
      <c r="D77" s="343">
        <v>108</v>
      </c>
      <c r="E77" s="264"/>
      <c r="F77" s="265"/>
      <c r="G77" s="265"/>
      <c r="H77" s="266"/>
      <c r="I77" s="267"/>
      <c r="J77" s="268">
        <v>2</v>
      </c>
      <c r="K77" s="177"/>
      <c r="L77" s="177">
        <v>2</v>
      </c>
      <c r="M77" s="181" t="s">
        <v>49</v>
      </c>
      <c r="N77" s="178">
        <v>2</v>
      </c>
      <c r="O77" s="264">
        <v>3</v>
      </c>
      <c r="P77" s="265"/>
      <c r="Q77" s="265"/>
      <c r="R77" s="266" t="s">
        <v>49</v>
      </c>
      <c r="S77" s="267">
        <v>1</v>
      </c>
      <c r="T77" s="173"/>
      <c r="U77" s="174"/>
      <c r="V77" s="174"/>
      <c r="W77" s="180"/>
      <c r="X77" s="174"/>
      <c r="Y77" s="1061" t="s">
        <v>360</v>
      </c>
    </row>
    <row r="78" spans="1:25" ht="13.5" customHeight="1">
      <c r="A78" s="413"/>
      <c r="B78" s="697"/>
      <c r="C78" s="698"/>
      <c r="D78" s="412">
        <f>SUM(D76:D77)</f>
        <v>216</v>
      </c>
      <c r="E78" s="699"/>
      <c r="F78" s="699"/>
      <c r="G78" s="699"/>
      <c r="H78" s="699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173"/>
      <c r="U78" s="174"/>
      <c r="V78" s="174"/>
      <c r="W78" s="180"/>
      <c r="X78" s="962"/>
      <c r="Y78" s="1066"/>
    </row>
    <row r="79" spans="1:25" ht="21" customHeight="1" thickBot="1">
      <c r="A79" s="184"/>
      <c r="B79" s="1306" t="s">
        <v>372</v>
      </c>
      <c r="C79" s="1305"/>
      <c r="D79" s="1305"/>
      <c r="E79" s="1305"/>
      <c r="F79" s="1305"/>
      <c r="G79" s="1305"/>
      <c r="H79" s="1305"/>
      <c r="I79" s="1305"/>
      <c r="J79" s="1305"/>
      <c r="K79" s="1305"/>
      <c r="L79" s="1305"/>
      <c r="M79" s="1305"/>
      <c r="N79" s="1305"/>
      <c r="O79" s="1305"/>
      <c r="P79" s="1305"/>
      <c r="Q79" s="1305"/>
      <c r="R79" s="1305"/>
      <c r="S79" s="1305"/>
      <c r="T79" s="1305"/>
      <c r="U79" s="1305"/>
      <c r="V79" s="1305"/>
      <c r="W79" s="1305"/>
      <c r="X79" s="1305"/>
      <c r="Y79" s="1305"/>
    </row>
    <row r="80" spans="1:25" ht="15.75" customHeight="1" thickBot="1">
      <c r="A80" s="258">
        <v>1</v>
      </c>
      <c r="B80" s="1040" t="s">
        <v>185</v>
      </c>
      <c r="C80" s="707" t="s">
        <v>48</v>
      </c>
      <c r="D80" s="123">
        <v>108</v>
      </c>
      <c r="E80" s="170"/>
      <c r="F80" s="171"/>
      <c r="G80" s="171"/>
      <c r="H80" s="179"/>
      <c r="I80" s="172"/>
      <c r="J80" s="703"/>
      <c r="K80" s="704"/>
      <c r="L80" s="704"/>
      <c r="M80" s="705"/>
      <c r="N80" s="706"/>
      <c r="O80" s="171">
        <v>2</v>
      </c>
      <c r="P80" s="171"/>
      <c r="Q80" s="171">
        <v>1</v>
      </c>
      <c r="R80" s="179" t="s">
        <v>49</v>
      </c>
      <c r="S80" s="172">
        <v>2</v>
      </c>
      <c r="T80" s="171"/>
      <c r="U80" s="171"/>
      <c r="V80" s="171"/>
      <c r="W80" s="171"/>
      <c r="X80" s="172"/>
      <c r="Y80" s="1062" t="s">
        <v>360</v>
      </c>
    </row>
    <row r="81" spans="1:25" ht="20.25" customHeight="1" thickBot="1">
      <c r="A81" s="257">
        <v>2</v>
      </c>
      <c r="B81" s="1038" t="s">
        <v>252</v>
      </c>
      <c r="C81" s="261" t="s">
        <v>48</v>
      </c>
      <c r="D81" s="343">
        <v>108</v>
      </c>
      <c r="E81" s="264"/>
      <c r="F81" s="265"/>
      <c r="G81" s="265"/>
      <c r="H81" s="266"/>
      <c r="I81" s="267"/>
      <c r="J81" s="268">
        <v>2</v>
      </c>
      <c r="K81" s="177"/>
      <c r="L81" s="177">
        <v>2</v>
      </c>
      <c r="M81" s="181" t="s">
        <v>49</v>
      </c>
      <c r="N81" s="178">
        <v>2</v>
      </c>
      <c r="O81" s="264">
        <v>3</v>
      </c>
      <c r="P81" s="265"/>
      <c r="Q81" s="265"/>
      <c r="R81" s="266" t="s">
        <v>49</v>
      </c>
      <c r="S81" s="267">
        <v>1</v>
      </c>
      <c r="T81" s="177"/>
      <c r="U81" s="177"/>
      <c r="V81" s="177"/>
      <c r="W81" s="177"/>
      <c r="X81" s="178"/>
      <c r="Y81" s="1064" t="s">
        <v>360</v>
      </c>
    </row>
    <row r="82" spans="1:25" ht="12.75" customHeight="1">
      <c r="A82" s="239"/>
      <c r="B82" s="240"/>
      <c r="C82" s="262"/>
      <c r="D82" s="242">
        <f>SUM(D80:D81)</f>
        <v>216</v>
      </c>
      <c r="E82" s="243"/>
      <c r="F82" s="243"/>
      <c r="G82" s="243"/>
      <c r="H82" s="243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4"/>
      <c r="X82" s="243"/>
      <c r="Y82" s="238"/>
    </row>
    <row r="83" spans="1:25" ht="19.5" customHeight="1" thickBot="1">
      <c r="A83" s="184"/>
      <c r="B83" s="1332" t="s">
        <v>373</v>
      </c>
      <c r="C83" s="1322"/>
      <c r="D83" s="1322"/>
      <c r="E83" s="1322"/>
      <c r="F83" s="1322"/>
      <c r="G83" s="1322"/>
      <c r="H83" s="1322"/>
      <c r="I83" s="1322"/>
      <c r="J83" s="1322"/>
      <c r="K83" s="1322"/>
      <c r="L83" s="1322"/>
      <c r="M83" s="1322"/>
      <c r="N83" s="1322"/>
      <c r="O83" s="1322"/>
      <c r="P83" s="1322"/>
      <c r="Q83" s="1322"/>
      <c r="R83" s="1322"/>
      <c r="S83" s="1322"/>
      <c r="T83" s="1322"/>
      <c r="U83" s="1322"/>
      <c r="V83" s="1322"/>
      <c r="W83" s="1322"/>
      <c r="X83" s="1322"/>
      <c r="Y83" s="1322"/>
    </row>
    <row r="84" spans="1:25" ht="21.75" customHeight="1">
      <c r="A84" s="258">
        <v>1</v>
      </c>
      <c r="B84" s="1041" t="s">
        <v>65</v>
      </c>
      <c r="C84" s="260" t="s">
        <v>45</v>
      </c>
      <c r="D84" s="123">
        <v>108</v>
      </c>
      <c r="E84" s="170"/>
      <c r="F84" s="171"/>
      <c r="G84" s="171"/>
      <c r="H84" s="179"/>
      <c r="I84" s="172"/>
      <c r="J84" s="170">
        <v>2</v>
      </c>
      <c r="K84" s="171"/>
      <c r="L84" s="171">
        <v>2</v>
      </c>
      <c r="M84" s="179" t="s">
        <v>49</v>
      </c>
      <c r="N84" s="172">
        <v>2</v>
      </c>
      <c r="O84" s="170">
        <v>2</v>
      </c>
      <c r="P84" s="171"/>
      <c r="Q84" s="171">
        <v>1</v>
      </c>
      <c r="R84" s="179" t="s">
        <v>49</v>
      </c>
      <c r="S84" s="172">
        <v>2</v>
      </c>
      <c r="T84" s="171"/>
      <c r="U84" s="171"/>
      <c r="V84" s="171"/>
      <c r="W84" s="171"/>
      <c r="X84" s="172"/>
      <c r="Y84" s="1062" t="s">
        <v>361</v>
      </c>
    </row>
    <row r="85" spans="1:25" ht="17.25" customHeight="1" thickBot="1">
      <c r="A85" s="257">
        <v>2</v>
      </c>
      <c r="B85" s="1038" t="s">
        <v>252</v>
      </c>
      <c r="C85" s="261" t="s">
        <v>45</v>
      </c>
      <c r="D85" s="343">
        <v>108</v>
      </c>
      <c r="E85" s="264"/>
      <c r="F85" s="265"/>
      <c r="G85" s="265"/>
      <c r="H85" s="266"/>
      <c r="I85" s="267"/>
      <c r="J85" s="268">
        <v>2</v>
      </c>
      <c r="K85" s="177"/>
      <c r="L85" s="177">
        <v>2</v>
      </c>
      <c r="M85" s="181" t="s">
        <v>49</v>
      </c>
      <c r="N85" s="178">
        <v>2</v>
      </c>
      <c r="O85" s="264">
        <v>3</v>
      </c>
      <c r="P85" s="265"/>
      <c r="Q85" s="265"/>
      <c r="R85" s="266" t="s">
        <v>49</v>
      </c>
      <c r="S85" s="267">
        <v>1</v>
      </c>
      <c r="T85" s="177"/>
      <c r="U85" s="177"/>
      <c r="V85" s="177"/>
      <c r="W85" s="177"/>
      <c r="X85" s="178"/>
      <c r="Y85" s="1064" t="s">
        <v>360</v>
      </c>
    </row>
    <row r="86" spans="1:25" ht="14.25" customHeight="1">
      <c r="A86" s="239"/>
      <c r="B86" s="240"/>
      <c r="C86" s="241"/>
      <c r="D86" s="242">
        <f>SUM(D84:D85)</f>
        <v>216</v>
      </c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4"/>
      <c r="X86" s="243"/>
      <c r="Y86" s="238"/>
    </row>
    <row r="87" spans="1:25" ht="20.25" customHeight="1" thickBot="1">
      <c r="A87" s="184"/>
      <c r="B87" s="1332" t="s">
        <v>374</v>
      </c>
      <c r="C87" s="1322"/>
      <c r="D87" s="1322"/>
      <c r="E87" s="1322"/>
      <c r="F87" s="1322"/>
      <c r="G87" s="1322"/>
      <c r="H87" s="1322"/>
      <c r="I87" s="1322"/>
      <c r="J87" s="1322"/>
      <c r="K87" s="1322"/>
      <c r="L87" s="1322"/>
      <c r="M87" s="1322"/>
      <c r="N87" s="1322"/>
      <c r="O87" s="1322"/>
      <c r="P87" s="1322"/>
      <c r="Q87" s="1322"/>
      <c r="R87" s="1322"/>
      <c r="S87" s="1322"/>
      <c r="T87" s="1322"/>
      <c r="U87" s="1322"/>
      <c r="V87" s="1322"/>
      <c r="W87" s="1322"/>
      <c r="X87" s="1322"/>
      <c r="Y87" s="1322"/>
    </row>
    <row r="88" spans="1:25" ht="18.75" customHeight="1">
      <c r="A88" s="222">
        <v>1</v>
      </c>
      <c r="B88" s="1042" t="s">
        <v>87</v>
      </c>
      <c r="C88" s="17" t="s">
        <v>72</v>
      </c>
      <c r="D88" s="123">
        <v>108</v>
      </c>
      <c r="E88" s="170"/>
      <c r="F88" s="171"/>
      <c r="G88" s="171"/>
      <c r="H88" s="179"/>
      <c r="I88" s="172"/>
      <c r="J88" s="170">
        <v>2</v>
      </c>
      <c r="K88" s="171"/>
      <c r="L88" s="171">
        <v>2</v>
      </c>
      <c r="M88" s="179" t="s">
        <v>49</v>
      </c>
      <c r="N88" s="172">
        <v>2</v>
      </c>
      <c r="O88" s="170">
        <v>2</v>
      </c>
      <c r="P88" s="171"/>
      <c r="Q88" s="171">
        <v>1</v>
      </c>
      <c r="R88" s="179" t="s">
        <v>49</v>
      </c>
      <c r="S88" s="172">
        <v>2</v>
      </c>
      <c r="T88" s="171"/>
      <c r="U88" s="171"/>
      <c r="V88" s="171"/>
      <c r="W88" s="171"/>
      <c r="X88" s="172"/>
      <c r="Y88" s="1062" t="s">
        <v>361</v>
      </c>
    </row>
    <row r="89" spans="1:25" ht="18" customHeight="1" thickBot="1">
      <c r="A89" s="257">
        <v>2</v>
      </c>
      <c r="B89" s="1038" t="s">
        <v>252</v>
      </c>
      <c r="C89" s="261" t="s">
        <v>72</v>
      </c>
      <c r="D89" s="343">
        <v>108</v>
      </c>
      <c r="E89" s="264"/>
      <c r="F89" s="265"/>
      <c r="G89" s="265"/>
      <c r="H89" s="266"/>
      <c r="I89" s="267"/>
      <c r="J89" s="268">
        <v>2</v>
      </c>
      <c r="K89" s="177"/>
      <c r="L89" s="177">
        <v>2</v>
      </c>
      <c r="M89" s="181" t="s">
        <v>49</v>
      </c>
      <c r="N89" s="178">
        <v>2</v>
      </c>
      <c r="O89" s="264">
        <v>3</v>
      </c>
      <c r="P89" s="265"/>
      <c r="Q89" s="265"/>
      <c r="R89" s="266" t="s">
        <v>49</v>
      </c>
      <c r="S89" s="267">
        <v>1</v>
      </c>
      <c r="T89" s="174"/>
      <c r="U89" s="174"/>
      <c r="V89" s="174"/>
      <c r="W89" s="174"/>
      <c r="X89" s="175"/>
      <c r="Y89" s="1064" t="s">
        <v>360</v>
      </c>
    </row>
    <row r="90" spans="1:25" ht="14.25" customHeight="1">
      <c r="A90" s="239"/>
      <c r="B90" s="240"/>
      <c r="C90" s="241"/>
      <c r="D90" s="242">
        <f>SUM(D88:D89)</f>
        <v>216</v>
      </c>
      <c r="E90" s="243"/>
      <c r="F90" s="243"/>
      <c r="G90" s="243"/>
      <c r="H90" s="243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4"/>
      <c r="X90" s="243"/>
      <c r="Y90" s="238"/>
    </row>
    <row r="91" spans="1:25" ht="18.75" customHeight="1" thickBot="1">
      <c r="A91" s="184"/>
      <c r="B91" s="1332" t="s">
        <v>375</v>
      </c>
      <c r="C91" s="1322"/>
      <c r="D91" s="1322"/>
      <c r="E91" s="1322"/>
      <c r="F91" s="1322"/>
      <c r="G91" s="1322"/>
      <c r="H91" s="1322"/>
      <c r="I91" s="1322"/>
      <c r="J91" s="1322"/>
      <c r="K91" s="1322"/>
      <c r="L91" s="1322"/>
      <c r="M91" s="1322"/>
      <c r="N91" s="1322"/>
      <c r="O91" s="1322"/>
      <c r="P91" s="1322"/>
      <c r="Q91" s="1322"/>
      <c r="R91" s="1322"/>
      <c r="S91" s="1322"/>
      <c r="T91" s="1322"/>
      <c r="U91" s="1322"/>
      <c r="V91" s="1322"/>
      <c r="W91" s="1322"/>
      <c r="X91" s="1322"/>
      <c r="Y91" s="1322"/>
    </row>
    <row r="92" spans="1:25" ht="15.75" customHeight="1">
      <c r="A92" s="222">
        <v>1</v>
      </c>
      <c r="B92" s="1041" t="s">
        <v>65</v>
      </c>
      <c r="C92" s="260" t="s">
        <v>45</v>
      </c>
      <c r="D92" s="123">
        <v>108</v>
      </c>
      <c r="E92" s="170"/>
      <c r="F92" s="171"/>
      <c r="G92" s="171"/>
      <c r="H92" s="179"/>
      <c r="I92" s="172"/>
      <c r="J92" s="170">
        <v>2</v>
      </c>
      <c r="K92" s="171"/>
      <c r="L92" s="171">
        <v>2</v>
      </c>
      <c r="M92" s="179" t="s">
        <v>49</v>
      </c>
      <c r="N92" s="172">
        <v>2</v>
      </c>
      <c r="O92" s="170">
        <v>2</v>
      </c>
      <c r="P92" s="171"/>
      <c r="Q92" s="171">
        <v>1</v>
      </c>
      <c r="R92" s="179" t="s">
        <v>49</v>
      </c>
      <c r="S92" s="172">
        <v>2</v>
      </c>
      <c r="T92" s="171"/>
      <c r="U92" s="171"/>
      <c r="V92" s="171"/>
      <c r="W92" s="171"/>
      <c r="X92" s="172"/>
      <c r="Y92" s="1062" t="s">
        <v>360</v>
      </c>
    </row>
    <row r="93" spans="1:25" ht="21" customHeight="1" thickBot="1">
      <c r="A93" s="257">
        <v>2</v>
      </c>
      <c r="B93" s="1038" t="s">
        <v>252</v>
      </c>
      <c r="C93" s="261" t="s">
        <v>72</v>
      </c>
      <c r="D93" s="343">
        <v>108</v>
      </c>
      <c r="E93" s="264"/>
      <c r="F93" s="265"/>
      <c r="G93" s="265"/>
      <c r="H93" s="266"/>
      <c r="I93" s="267"/>
      <c r="J93" s="268">
        <v>2</v>
      </c>
      <c r="K93" s="177"/>
      <c r="L93" s="177">
        <v>2</v>
      </c>
      <c r="M93" s="181" t="s">
        <v>49</v>
      </c>
      <c r="N93" s="178">
        <v>2</v>
      </c>
      <c r="O93" s="264">
        <v>3</v>
      </c>
      <c r="P93" s="265"/>
      <c r="Q93" s="265"/>
      <c r="R93" s="266" t="s">
        <v>49</v>
      </c>
      <c r="S93" s="267">
        <v>1</v>
      </c>
      <c r="T93" s="174"/>
      <c r="U93" s="174"/>
      <c r="V93" s="174"/>
      <c r="W93" s="174"/>
      <c r="X93" s="175"/>
      <c r="Y93" s="1064" t="s">
        <v>360</v>
      </c>
    </row>
    <row r="94" spans="1:25" ht="17.25" customHeight="1">
      <c r="A94" s="239"/>
      <c r="B94" s="240"/>
      <c r="C94" s="241"/>
      <c r="D94" s="242">
        <f>SUM(D92:D93)</f>
        <v>216</v>
      </c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4"/>
      <c r="X94" s="243"/>
      <c r="Y94" s="238"/>
    </row>
    <row r="95" spans="1:25" ht="17.25" customHeight="1">
      <c r="A95" s="5"/>
      <c r="B95" s="34" t="s">
        <v>76</v>
      </c>
      <c r="C95" s="35">
        <f>H95+M95+R95+W95</f>
        <v>8</v>
      </c>
      <c r="D95" s="58"/>
      <c r="E95" s="8"/>
      <c r="F95" s="31"/>
      <c r="G95" s="9" t="s">
        <v>70</v>
      </c>
      <c r="H95" s="61">
        <f>COUNTIF(H8:H27,"е")</f>
        <v>4</v>
      </c>
      <c r="I95" s="61"/>
      <c r="J95" s="31"/>
      <c r="K95" s="31"/>
      <c r="L95" s="29" t="s">
        <v>70</v>
      </c>
      <c r="M95" s="61">
        <f>COUNTIF(M8:M27,"е")</f>
        <v>2</v>
      </c>
      <c r="N95" s="61"/>
      <c r="O95" s="5"/>
      <c r="P95" s="31"/>
      <c r="Q95" s="29" t="s">
        <v>70</v>
      </c>
      <c r="R95" s="61">
        <f>COUNTIF(R8:R27,"е")</f>
        <v>2</v>
      </c>
      <c r="S95" s="61"/>
      <c r="T95" s="5"/>
      <c r="U95" s="31"/>
      <c r="V95" s="29"/>
      <c r="W95" s="61"/>
      <c r="X95" s="61"/>
      <c r="Y95" s="5"/>
    </row>
    <row r="96" spans="1:25" ht="16.5" customHeight="1">
      <c r="A96" s="70"/>
      <c r="B96" s="34" t="s">
        <v>77</v>
      </c>
      <c r="C96" s="35">
        <f>H96+M96+R96+W96</f>
        <v>10</v>
      </c>
      <c r="D96" s="54"/>
      <c r="E96" s="8"/>
      <c r="F96" s="8"/>
      <c r="G96" s="9" t="s">
        <v>18</v>
      </c>
      <c r="H96" s="61">
        <v>3</v>
      </c>
      <c r="I96" s="31"/>
      <c r="J96" s="8"/>
      <c r="K96" s="8"/>
      <c r="L96" s="32" t="s">
        <v>18</v>
      </c>
      <c r="M96" s="61">
        <v>5</v>
      </c>
      <c r="N96" s="31"/>
      <c r="O96" s="1"/>
      <c r="P96" s="8"/>
      <c r="Q96" s="9" t="s">
        <v>18</v>
      </c>
      <c r="R96" s="61">
        <v>2</v>
      </c>
      <c r="S96" s="31"/>
      <c r="T96" s="1"/>
      <c r="U96" s="8"/>
      <c r="V96" s="9"/>
      <c r="W96" s="61"/>
      <c r="X96" s="31"/>
      <c r="Y96" s="1"/>
    </row>
    <row r="97" spans="1:25" ht="14.25" customHeight="1">
      <c r="A97" s="70"/>
      <c r="B97" s="34" t="s">
        <v>75</v>
      </c>
      <c r="C97" s="36">
        <f>H97+M97+R97+W98</f>
        <v>28</v>
      </c>
      <c r="D97" s="54"/>
      <c r="E97" s="8"/>
      <c r="F97" s="8"/>
      <c r="G97" s="9" t="s">
        <v>123</v>
      </c>
      <c r="H97" s="61">
        <f>SUM(I9:I22)</f>
        <v>9</v>
      </c>
      <c r="I97" s="31"/>
      <c r="J97" s="8"/>
      <c r="K97" s="8"/>
      <c r="L97" s="9" t="s">
        <v>123</v>
      </c>
      <c r="M97" s="61">
        <f>SUM(N9:N22)</f>
        <v>10</v>
      </c>
      <c r="N97" s="31"/>
      <c r="O97" s="1"/>
      <c r="P97" s="8"/>
      <c r="Q97" s="9" t="s">
        <v>123</v>
      </c>
      <c r="R97" s="61">
        <f>SUM(S9:S22)</f>
        <v>9</v>
      </c>
      <c r="S97" s="31"/>
      <c r="T97" s="1"/>
      <c r="U97" s="8"/>
      <c r="V97" s="9"/>
      <c r="W97" s="61"/>
      <c r="X97" s="31"/>
      <c r="Y97" s="1"/>
    </row>
    <row r="98" spans="22:23" ht="3.75" customHeight="1" hidden="1">
      <c r="V98" s="9"/>
      <c r="W98" s="61"/>
    </row>
    <row r="101" spans="2:26" ht="18">
      <c r="B101" s="1201" t="s">
        <v>339</v>
      </c>
      <c r="C101" s="1194"/>
      <c r="D101" s="1194"/>
      <c r="E101" s="1194"/>
      <c r="F101" s="1194"/>
      <c r="G101" s="1194"/>
      <c r="H101" s="1194"/>
      <c r="I101" s="1194"/>
      <c r="J101" s="1194"/>
      <c r="K101" s="1194"/>
      <c r="L101" s="1194"/>
      <c r="M101" s="1194"/>
      <c r="N101" s="1194"/>
      <c r="O101" s="1194"/>
      <c r="P101" s="1194"/>
      <c r="Q101" s="1194"/>
      <c r="R101" s="1194"/>
      <c r="S101" s="1194"/>
      <c r="T101" s="1194"/>
      <c r="U101" s="1194"/>
      <c r="V101" s="1194"/>
      <c r="W101" s="1194"/>
      <c r="X101" s="1194"/>
      <c r="Y101" s="1194"/>
      <c r="Z101" s="1194"/>
    </row>
  </sheetData>
  <sheetProtection/>
  <mergeCells count="46">
    <mergeCell ref="A1:Y1"/>
    <mergeCell ref="A3:X3"/>
    <mergeCell ref="A4:A7"/>
    <mergeCell ref="B4:B7"/>
    <mergeCell ref="C4:C7"/>
    <mergeCell ref="D4:D7"/>
    <mergeCell ref="E4:N4"/>
    <mergeCell ref="O4:X4"/>
    <mergeCell ref="Y4:Y7"/>
    <mergeCell ref="E5:I5"/>
    <mergeCell ref="J5:N5"/>
    <mergeCell ref="O5:S5"/>
    <mergeCell ref="T5:X5"/>
    <mergeCell ref="E6:G6"/>
    <mergeCell ref="H6:I6"/>
    <mergeCell ref="J6:L6"/>
    <mergeCell ref="M6:N6"/>
    <mergeCell ref="O6:Q6"/>
    <mergeCell ref="R6:S6"/>
    <mergeCell ref="T6:V6"/>
    <mergeCell ref="W6:X6"/>
    <mergeCell ref="B8:Y8"/>
    <mergeCell ref="B23:Y23"/>
    <mergeCell ref="A24:Y24"/>
    <mergeCell ref="B87:Y87"/>
    <mergeCell ref="B79:Y79"/>
    <mergeCell ref="A46:Y46"/>
    <mergeCell ref="B45:C45"/>
    <mergeCell ref="B51:C51"/>
    <mergeCell ref="B71:Y71"/>
    <mergeCell ref="B28:C28"/>
    <mergeCell ref="A35:Y35"/>
    <mergeCell ref="A40:Y40"/>
    <mergeCell ref="B39:C39"/>
    <mergeCell ref="A30:Y30"/>
    <mergeCell ref="B34:C34"/>
    <mergeCell ref="B101:Z101"/>
    <mergeCell ref="A52:Y52"/>
    <mergeCell ref="B57:C57"/>
    <mergeCell ref="B75:Y75"/>
    <mergeCell ref="B59:Y59"/>
    <mergeCell ref="B58:Y58"/>
    <mergeCell ref="B67:Y67"/>
    <mergeCell ref="B63:Y63"/>
    <mergeCell ref="B91:Y91"/>
    <mergeCell ref="B83:Y83"/>
  </mergeCells>
  <printOptions/>
  <pageMargins left="0.75" right="0.75" top="1" bottom="1" header="0.5" footer="0.5"/>
  <pageSetup horizontalDpi="120" verticalDpi="120" orientation="landscape" paperSize="9" scale="59" r:id="rId2"/>
  <rowBreaks count="2" manualBreakCount="2">
    <brk id="34" max="24" man="1"/>
    <brk id="70" max="2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Y107"/>
  <sheetViews>
    <sheetView view="pageBreakPreview" zoomScale="75" zoomScaleSheetLayoutView="75" zoomScalePageLayoutView="0" workbookViewId="0" topLeftCell="A55">
      <selection activeCell="C9" sqref="C9"/>
    </sheetView>
  </sheetViews>
  <sheetFormatPr defaultColWidth="9.140625" defaultRowHeight="12.75"/>
  <cols>
    <col min="1" max="1" width="3.57421875" style="0" customWidth="1"/>
    <col min="2" max="2" width="46.28125" style="0" customWidth="1"/>
    <col min="3" max="3" width="33.00390625" style="0" customWidth="1"/>
    <col min="4" max="4" width="8.28125" style="0" customWidth="1"/>
    <col min="5" max="5" width="5.28125" style="0" customWidth="1"/>
    <col min="6" max="6" width="6.140625" style="0" customWidth="1"/>
    <col min="7" max="7" width="6.7109375" style="0" customWidth="1"/>
    <col min="8" max="8" width="6.00390625" style="0" customWidth="1"/>
    <col min="9" max="9" width="6.7109375" style="0" customWidth="1"/>
    <col min="10" max="10" width="6.421875" style="0" customWidth="1"/>
    <col min="11" max="11" width="6.00390625" style="0" customWidth="1"/>
    <col min="12" max="12" width="4.57421875" style="0" customWidth="1"/>
    <col min="13" max="13" width="6.140625" style="0" customWidth="1"/>
    <col min="14" max="14" width="9.57421875" style="0" customWidth="1"/>
    <col min="15" max="15" width="23.57421875" style="0" customWidth="1"/>
  </cols>
  <sheetData>
    <row r="1" ht="3.75" customHeight="1"/>
    <row r="2" spans="1:15" ht="20.25">
      <c r="A2" s="1232" t="s">
        <v>377</v>
      </c>
      <c r="B2" s="1232"/>
      <c r="C2" s="1232"/>
      <c r="D2" s="1232"/>
      <c r="E2" s="1232"/>
      <c r="F2" s="1232"/>
      <c r="G2" s="1232"/>
      <c r="H2" s="1232"/>
      <c r="I2" s="1232"/>
      <c r="J2" s="1232"/>
      <c r="K2" s="1232"/>
      <c r="L2" s="1232"/>
      <c r="M2" s="1232"/>
      <c r="N2" s="1232"/>
      <c r="O2" s="1232"/>
    </row>
    <row r="3" spans="1:15" ht="21" thickBot="1">
      <c r="A3" s="1234" t="s">
        <v>358</v>
      </c>
      <c r="B3" s="1234"/>
      <c r="C3" s="1234"/>
      <c r="D3" s="1234"/>
      <c r="E3" s="1234"/>
      <c r="F3" s="1234"/>
      <c r="G3" s="1234"/>
      <c r="H3" s="1234"/>
      <c r="I3" s="1234"/>
      <c r="J3" s="1234"/>
      <c r="K3" s="1234"/>
      <c r="L3" s="1234"/>
      <c r="M3" s="1234"/>
      <c r="N3" s="1234"/>
      <c r="O3" s="142" t="s">
        <v>168</v>
      </c>
    </row>
    <row r="4" spans="1:15" ht="18" customHeight="1" thickBot="1">
      <c r="A4" s="1312" t="s">
        <v>8</v>
      </c>
      <c r="B4" s="1180" t="s">
        <v>9</v>
      </c>
      <c r="C4" s="1180" t="s">
        <v>10</v>
      </c>
      <c r="D4" s="1174" t="s">
        <v>11</v>
      </c>
      <c r="E4" s="1151" t="s">
        <v>3</v>
      </c>
      <c r="F4" s="1113"/>
      <c r="G4" s="1113"/>
      <c r="H4" s="1113"/>
      <c r="I4" s="1113"/>
      <c r="J4" s="1151" t="s">
        <v>5</v>
      </c>
      <c r="K4" s="1113"/>
      <c r="L4" s="1113"/>
      <c r="M4" s="1113"/>
      <c r="N4" s="1113"/>
      <c r="O4" s="1354" t="s">
        <v>12</v>
      </c>
    </row>
    <row r="5" spans="1:15" ht="18" hidden="1">
      <c r="A5" s="1368"/>
      <c r="B5" s="1370"/>
      <c r="C5" s="1370"/>
      <c r="D5" s="1175"/>
      <c r="E5" s="1094" t="s">
        <v>196</v>
      </c>
      <c r="F5" s="1095"/>
      <c r="G5" s="1095"/>
      <c r="H5" s="1095"/>
      <c r="I5" s="1347"/>
      <c r="J5" s="1343" t="s">
        <v>195</v>
      </c>
      <c r="K5" s="1344"/>
      <c r="L5" s="1344"/>
      <c r="M5" s="1344"/>
      <c r="N5" s="1345"/>
      <c r="O5" s="1366"/>
    </row>
    <row r="6" spans="1:15" ht="30" customHeight="1">
      <c r="A6" s="1368"/>
      <c r="B6" s="1370"/>
      <c r="C6" s="1370"/>
      <c r="D6" s="1175"/>
      <c r="E6" s="1348" t="s">
        <v>264</v>
      </c>
      <c r="F6" s="1349"/>
      <c r="G6" s="1349"/>
      <c r="H6" s="1350" t="s">
        <v>207</v>
      </c>
      <c r="I6" s="1351"/>
      <c r="J6" s="1348" t="s">
        <v>265</v>
      </c>
      <c r="K6" s="1349"/>
      <c r="L6" s="1349"/>
      <c r="M6" s="1350" t="s">
        <v>206</v>
      </c>
      <c r="N6" s="1351"/>
      <c r="O6" s="1366"/>
    </row>
    <row r="7" spans="1:15" ht="49.5" customHeight="1" thickBot="1">
      <c r="A7" s="1369"/>
      <c r="B7" s="1371"/>
      <c r="C7" s="1371"/>
      <c r="D7" s="1176"/>
      <c r="E7" s="77" t="s">
        <v>13</v>
      </c>
      <c r="F7" s="78" t="s">
        <v>14</v>
      </c>
      <c r="G7" s="78" t="s">
        <v>15</v>
      </c>
      <c r="H7" s="79" t="s">
        <v>68</v>
      </c>
      <c r="I7" s="80" t="s">
        <v>71</v>
      </c>
      <c r="J7" s="77" t="s">
        <v>13</v>
      </c>
      <c r="K7" s="81" t="s">
        <v>14</v>
      </c>
      <c r="L7" s="81" t="s">
        <v>15</v>
      </c>
      <c r="M7" s="79" t="s">
        <v>68</v>
      </c>
      <c r="N7" s="80" t="s">
        <v>273</v>
      </c>
      <c r="O7" s="1367"/>
    </row>
    <row r="8" spans="1:16" ht="19.5" customHeight="1" thickBot="1">
      <c r="A8" s="82"/>
      <c r="B8" s="1270" t="s">
        <v>165</v>
      </c>
      <c r="C8" s="1362"/>
      <c r="D8" s="1362"/>
      <c r="E8" s="1362"/>
      <c r="F8" s="1362"/>
      <c r="G8" s="1362"/>
      <c r="H8" s="1362"/>
      <c r="I8" s="1362"/>
      <c r="J8" s="1362"/>
      <c r="K8" s="1362"/>
      <c r="L8" s="1362"/>
      <c r="M8" s="1362"/>
      <c r="N8" s="1362"/>
      <c r="O8" s="1363"/>
      <c r="P8" s="142"/>
    </row>
    <row r="9" spans="1:15" ht="17.25" customHeight="1">
      <c r="A9" s="379">
        <v>1</v>
      </c>
      <c r="B9" s="245" t="s">
        <v>231</v>
      </c>
      <c r="C9" s="452" t="s">
        <v>230</v>
      </c>
      <c r="D9" s="226">
        <v>36</v>
      </c>
      <c r="E9" s="483" t="s">
        <v>204</v>
      </c>
      <c r="F9" s="231"/>
      <c r="G9" s="484">
        <v>1</v>
      </c>
      <c r="H9" s="232" t="s">
        <v>49</v>
      </c>
      <c r="I9" s="88">
        <v>2</v>
      </c>
      <c r="J9" s="87"/>
      <c r="K9" s="86"/>
      <c r="L9" s="86"/>
      <c r="M9" s="88"/>
      <c r="N9" s="89"/>
      <c r="O9" s="311" t="s">
        <v>152</v>
      </c>
    </row>
    <row r="10" spans="1:15" ht="17.25" customHeight="1">
      <c r="A10" s="380">
        <v>2</v>
      </c>
      <c r="B10" s="378" t="s">
        <v>51</v>
      </c>
      <c r="C10" s="248" t="s">
        <v>33</v>
      </c>
      <c r="D10" s="16">
        <v>72</v>
      </c>
      <c r="E10" s="12"/>
      <c r="F10" s="13"/>
      <c r="G10" s="451"/>
      <c r="H10" s="233"/>
      <c r="I10" s="292"/>
      <c r="J10" s="87">
        <v>2</v>
      </c>
      <c r="K10" s="86"/>
      <c r="L10" s="86">
        <v>1</v>
      </c>
      <c r="M10" s="85" t="s">
        <v>49</v>
      </c>
      <c r="N10" s="410">
        <v>2</v>
      </c>
      <c r="O10" s="311" t="s">
        <v>152</v>
      </c>
    </row>
    <row r="11" spans="1:15" ht="14.25" customHeight="1">
      <c r="A11" s="380">
        <v>3</v>
      </c>
      <c r="B11" s="720" t="s">
        <v>34</v>
      </c>
      <c r="C11" s="721" t="s">
        <v>45</v>
      </c>
      <c r="D11" s="722">
        <v>108</v>
      </c>
      <c r="E11" s="723"/>
      <c r="F11" s="724"/>
      <c r="G11" s="725"/>
      <c r="H11" s="726"/>
      <c r="I11" s="727"/>
      <c r="J11" s="723">
        <v>3</v>
      </c>
      <c r="K11" s="724">
        <v>1</v>
      </c>
      <c r="L11" s="725"/>
      <c r="M11" s="726" t="s">
        <v>69</v>
      </c>
      <c r="N11" s="369">
        <v>2</v>
      </c>
      <c r="O11" s="728" t="s">
        <v>152</v>
      </c>
    </row>
    <row r="12" spans="1:15" ht="14.25" customHeight="1">
      <c r="A12" s="380">
        <v>4</v>
      </c>
      <c r="B12" s="39" t="s">
        <v>52</v>
      </c>
      <c r="C12" s="249" t="s">
        <v>47</v>
      </c>
      <c r="D12" s="16">
        <v>252</v>
      </c>
      <c r="E12" s="289">
        <v>2</v>
      </c>
      <c r="F12" s="290"/>
      <c r="G12" s="291">
        <v>2</v>
      </c>
      <c r="H12" s="85" t="s">
        <v>49</v>
      </c>
      <c r="I12" s="278">
        <v>2</v>
      </c>
      <c r="J12" s="161">
        <v>2</v>
      </c>
      <c r="K12" s="162"/>
      <c r="L12" s="162">
        <v>2</v>
      </c>
      <c r="M12" s="221" t="s">
        <v>69</v>
      </c>
      <c r="N12" s="163">
        <v>2</v>
      </c>
      <c r="O12" s="729" t="s">
        <v>152</v>
      </c>
    </row>
    <row r="13" spans="1:15" ht="15.75" customHeight="1">
      <c r="A13" s="381">
        <v>5</v>
      </c>
      <c r="B13" s="1020" t="s">
        <v>39</v>
      </c>
      <c r="C13" s="249" t="s">
        <v>72</v>
      </c>
      <c r="D13" s="27">
        <v>108</v>
      </c>
      <c r="E13" s="12"/>
      <c r="F13" s="13"/>
      <c r="G13" s="14"/>
      <c r="H13" s="234"/>
      <c r="I13" s="292"/>
      <c r="J13" s="87">
        <v>3</v>
      </c>
      <c r="K13" s="86"/>
      <c r="L13" s="86"/>
      <c r="M13" s="85" t="s">
        <v>49</v>
      </c>
      <c r="N13" s="145">
        <v>1</v>
      </c>
      <c r="O13" s="375" t="s">
        <v>153</v>
      </c>
    </row>
    <row r="14" spans="1:15" ht="18" customHeight="1">
      <c r="A14" s="381">
        <v>7</v>
      </c>
      <c r="B14" s="1018" t="s">
        <v>38</v>
      </c>
      <c r="C14" s="249" t="s">
        <v>72</v>
      </c>
      <c r="D14" s="26">
        <v>108</v>
      </c>
      <c r="E14" s="12">
        <v>2</v>
      </c>
      <c r="F14" s="13"/>
      <c r="G14" s="14">
        <v>1</v>
      </c>
      <c r="H14" s="85" t="s">
        <v>49</v>
      </c>
      <c r="I14" s="292">
        <v>2</v>
      </c>
      <c r="J14" s="87"/>
      <c r="K14" s="86"/>
      <c r="L14" s="86"/>
      <c r="M14" s="88"/>
      <c r="N14" s="145"/>
      <c r="O14" s="375" t="s">
        <v>153</v>
      </c>
    </row>
    <row r="15" spans="1:15" ht="17.25" customHeight="1">
      <c r="A15" s="381">
        <v>8</v>
      </c>
      <c r="B15" s="1017" t="s">
        <v>56</v>
      </c>
      <c r="C15" s="249" t="s">
        <v>72</v>
      </c>
      <c r="D15" s="26">
        <v>108</v>
      </c>
      <c r="E15" s="12">
        <v>3</v>
      </c>
      <c r="F15" s="13"/>
      <c r="G15" s="14"/>
      <c r="H15" s="85" t="s">
        <v>49</v>
      </c>
      <c r="I15" s="292">
        <v>1</v>
      </c>
      <c r="J15" s="87"/>
      <c r="K15" s="86"/>
      <c r="L15" s="86"/>
      <c r="M15" s="88"/>
      <c r="N15" s="145"/>
      <c r="O15" s="375" t="s">
        <v>153</v>
      </c>
    </row>
    <row r="16" spans="1:15" ht="15.75" customHeight="1">
      <c r="A16" s="381">
        <v>9</v>
      </c>
      <c r="B16" s="1017" t="s">
        <v>154</v>
      </c>
      <c r="C16" s="249" t="s">
        <v>47</v>
      </c>
      <c r="D16" s="26">
        <v>18</v>
      </c>
      <c r="E16" s="12">
        <v>1</v>
      </c>
      <c r="F16" s="13"/>
      <c r="G16" s="14"/>
      <c r="H16" s="85" t="s">
        <v>49</v>
      </c>
      <c r="I16" s="144">
        <v>1</v>
      </c>
      <c r="J16" s="87"/>
      <c r="K16" s="86"/>
      <c r="L16" s="86"/>
      <c r="M16" s="85"/>
      <c r="N16" s="145"/>
      <c r="O16" s="375" t="s">
        <v>153</v>
      </c>
    </row>
    <row r="17" spans="1:15" ht="18" customHeight="1">
      <c r="A17" s="380">
        <v>10</v>
      </c>
      <c r="B17" s="1019" t="s">
        <v>66</v>
      </c>
      <c r="C17" s="249" t="s">
        <v>22</v>
      </c>
      <c r="D17" s="26">
        <v>108</v>
      </c>
      <c r="E17" s="12">
        <v>2</v>
      </c>
      <c r="F17" s="13"/>
      <c r="G17" s="14">
        <v>1</v>
      </c>
      <c r="H17" s="85" t="s">
        <v>49</v>
      </c>
      <c r="I17" s="144">
        <v>2</v>
      </c>
      <c r="J17" s="87"/>
      <c r="K17" s="86"/>
      <c r="L17" s="86"/>
      <c r="M17" s="85"/>
      <c r="N17" s="145"/>
      <c r="O17" s="375"/>
    </row>
    <row r="18" spans="1:15" ht="15" customHeight="1">
      <c r="A18" s="377">
        <v>12</v>
      </c>
      <c r="B18" s="346" t="s">
        <v>84</v>
      </c>
      <c r="C18" s="718" t="s">
        <v>92</v>
      </c>
      <c r="D18" s="26">
        <v>36</v>
      </c>
      <c r="E18" s="15"/>
      <c r="F18" s="13"/>
      <c r="G18" s="50"/>
      <c r="H18" s="237"/>
      <c r="I18" s="144"/>
      <c r="J18" s="87">
        <v>1</v>
      </c>
      <c r="K18" s="86"/>
      <c r="L18" s="86"/>
      <c r="M18" s="88"/>
      <c r="N18" s="145">
        <v>1</v>
      </c>
      <c r="O18" s="311" t="s">
        <v>152</v>
      </c>
    </row>
    <row r="19" spans="1:15" ht="17.25" customHeight="1">
      <c r="A19" s="377">
        <v>13</v>
      </c>
      <c r="B19" s="220" t="s">
        <v>40</v>
      </c>
      <c r="C19" s="146" t="s">
        <v>147</v>
      </c>
      <c r="D19" s="143">
        <f>D30</f>
        <v>378</v>
      </c>
      <c r="E19" s="485">
        <v>3</v>
      </c>
      <c r="F19" s="486"/>
      <c r="G19" s="86">
        <v>2</v>
      </c>
      <c r="H19" s="85"/>
      <c r="I19" s="144"/>
      <c r="J19" s="87">
        <v>2</v>
      </c>
      <c r="K19" s="86">
        <v>2</v>
      </c>
      <c r="L19" s="86">
        <v>2</v>
      </c>
      <c r="M19" s="85"/>
      <c r="N19" s="145"/>
      <c r="O19" s="90"/>
    </row>
    <row r="20" spans="1:15" ht="21" customHeight="1">
      <c r="A20" s="377">
        <v>14</v>
      </c>
      <c r="B20" s="220" t="s">
        <v>146</v>
      </c>
      <c r="C20" s="146" t="s">
        <v>147</v>
      </c>
      <c r="D20" s="43">
        <v>270</v>
      </c>
      <c r="E20" s="485">
        <v>5</v>
      </c>
      <c r="F20" s="486"/>
      <c r="G20" s="86">
        <v>1</v>
      </c>
      <c r="H20" s="85"/>
      <c r="I20" s="144"/>
      <c r="J20" s="87">
        <v>2</v>
      </c>
      <c r="K20" s="86"/>
      <c r="L20" s="86">
        <v>1</v>
      </c>
      <c r="M20" s="85"/>
      <c r="N20" s="145"/>
      <c r="O20" s="90"/>
    </row>
    <row r="21" spans="1:15" ht="16.5" customHeight="1">
      <c r="A21" s="377">
        <v>15</v>
      </c>
      <c r="B21" s="220" t="s">
        <v>392</v>
      </c>
      <c r="C21" s="341" t="s">
        <v>79</v>
      </c>
      <c r="D21" s="43">
        <v>162</v>
      </c>
      <c r="E21" s="52"/>
      <c r="F21" s="143"/>
      <c r="G21" s="86"/>
      <c r="H21" s="235" t="s">
        <v>50</v>
      </c>
      <c r="I21" s="144">
        <v>1</v>
      </c>
      <c r="J21" s="87"/>
      <c r="K21" s="86"/>
      <c r="L21" s="86"/>
      <c r="M21" s="85"/>
      <c r="N21" s="145"/>
      <c r="O21" s="90"/>
    </row>
    <row r="22" spans="1:15" ht="17.25" customHeight="1">
      <c r="A22" s="377">
        <v>16</v>
      </c>
      <c r="B22" s="220" t="s">
        <v>393</v>
      </c>
      <c r="C22" s="249" t="s">
        <v>79</v>
      </c>
      <c r="D22" s="43">
        <v>108</v>
      </c>
      <c r="E22" s="52"/>
      <c r="F22" s="143"/>
      <c r="G22" s="86"/>
      <c r="H22" s="235"/>
      <c r="I22" s="144"/>
      <c r="J22" s="87"/>
      <c r="K22" s="86"/>
      <c r="L22" s="86"/>
      <c r="M22" s="85"/>
      <c r="N22" s="145"/>
      <c r="O22" s="90"/>
    </row>
    <row r="23" spans="1:15" ht="18" customHeight="1">
      <c r="A23" s="377">
        <v>17</v>
      </c>
      <c r="B23" s="220" t="s">
        <v>246</v>
      </c>
      <c r="C23" s="249" t="s">
        <v>79</v>
      </c>
      <c r="D23" s="43">
        <v>324</v>
      </c>
      <c r="E23" s="52"/>
      <c r="F23" s="143"/>
      <c r="G23" s="86"/>
      <c r="H23" s="85"/>
      <c r="I23" s="144"/>
      <c r="J23" s="87"/>
      <c r="K23" s="86"/>
      <c r="L23" s="86"/>
      <c r="M23" s="235" t="s">
        <v>73</v>
      </c>
      <c r="N23" s="145">
        <v>1</v>
      </c>
      <c r="O23" s="90"/>
    </row>
    <row r="24" spans="1:15" ht="18" customHeight="1">
      <c r="A24" s="413"/>
      <c r="B24" s="415"/>
      <c r="C24" s="691" t="s">
        <v>148</v>
      </c>
      <c r="D24" s="412">
        <f>SUM(D9:D23)</f>
        <v>2196</v>
      </c>
      <c r="E24" s="692"/>
      <c r="F24" s="693">
        <f>SUM(E9:G23)</f>
        <v>26</v>
      </c>
      <c r="G24" s="694"/>
      <c r="H24" s="414"/>
      <c r="I24" s="694"/>
      <c r="J24" s="694"/>
      <c r="K24" s="693">
        <f>SUM(J9:L23)</f>
        <v>24</v>
      </c>
      <c r="L24" s="694"/>
      <c r="M24" s="695"/>
      <c r="N24" s="694"/>
      <c r="O24" s="696"/>
    </row>
    <row r="25" spans="1:15" ht="16.5" customHeight="1">
      <c r="A25" s="135"/>
      <c r="B25" s="1289" t="s">
        <v>109</v>
      </c>
      <c r="C25" s="1289"/>
      <c r="D25" s="1289"/>
      <c r="E25" s="1289"/>
      <c r="F25" s="1289"/>
      <c r="G25" s="1289"/>
      <c r="H25" s="1289"/>
      <c r="I25" s="1289"/>
      <c r="J25" s="1289"/>
      <c r="K25" s="1289"/>
      <c r="L25" s="1289"/>
      <c r="M25" s="1289"/>
      <c r="N25" s="1289"/>
      <c r="O25" s="1289"/>
    </row>
    <row r="26" spans="1:15" ht="43.5" customHeight="1" thickBot="1">
      <c r="A26" s="1327" t="s">
        <v>378</v>
      </c>
      <c r="B26" s="1327"/>
      <c r="C26" s="1327"/>
      <c r="D26" s="1327"/>
      <c r="E26" s="1327"/>
      <c r="F26" s="1327"/>
      <c r="G26" s="1327"/>
      <c r="H26" s="1327"/>
      <c r="I26" s="1327"/>
      <c r="J26" s="1327"/>
      <c r="K26" s="1327"/>
      <c r="L26" s="1327"/>
      <c r="M26" s="1327"/>
      <c r="N26" s="1327"/>
      <c r="O26" s="1327"/>
    </row>
    <row r="27" spans="1:15" ht="17.25" customHeight="1">
      <c r="A27" s="392">
        <v>1</v>
      </c>
      <c r="B27" s="453" t="s">
        <v>158</v>
      </c>
      <c r="C27" s="458" t="s">
        <v>47</v>
      </c>
      <c r="D27" s="226">
        <v>144</v>
      </c>
      <c r="E27" s="159">
        <v>3</v>
      </c>
      <c r="F27" s="159"/>
      <c r="G27" s="159">
        <v>1</v>
      </c>
      <c r="H27" s="167" t="s">
        <v>69</v>
      </c>
      <c r="I27" s="160">
        <v>2</v>
      </c>
      <c r="J27" s="159"/>
      <c r="K27" s="159"/>
      <c r="L27" s="159"/>
      <c r="M27" s="159"/>
      <c r="N27" s="160"/>
      <c r="O27" s="293" t="s">
        <v>152</v>
      </c>
    </row>
    <row r="28" spans="1:15" ht="16.5" customHeight="1">
      <c r="A28" s="386">
        <v>2</v>
      </c>
      <c r="B28" s="1026" t="s">
        <v>35</v>
      </c>
      <c r="C28" s="17" t="s">
        <v>54</v>
      </c>
      <c r="D28" s="51">
        <v>180</v>
      </c>
      <c r="E28" s="161">
        <v>3</v>
      </c>
      <c r="F28" s="162"/>
      <c r="G28" s="162">
        <v>2</v>
      </c>
      <c r="H28" s="221" t="s">
        <v>69</v>
      </c>
      <c r="I28" s="163">
        <v>2</v>
      </c>
      <c r="J28" s="161"/>
      <c r="K28" s="162"/>
      <c r="L28" s="162"/>
      <c r="M28" s="168"/>
      <c r="N28" s="163"/>
      <c r="O28" s="294" t="s">
        <v>152</v>
      </c>
    </row>
    <row r="29" spans="1:15" ht="30.75" customHeight="1" thickBot="1">
      <c r="A29" s="386">
        <v>3</v>
      </c>
      <c r="B29" s="390" t="s">
        <v>200</v>
      </c>
      <c r="C29" s="255" t="s">
        <v>205</v>
      </c>
      <c r="D29" s="370">
        <v>54</v>
      </c>
      <c r="E29" s="164"/>
      <c r="F29" s="165"/>
      <c r="G29" s="165"/>
      <c r="H29" s="165"/>
      <c r="I29" s="166"/>
      <c r="J29" s="165"/>
      <c r="K29" s="165">
        <v>2</v>
      </c>
      <c r="L29" s="165"/>
      <c r="M29" s="169" t="s">
        <v>49</v>
      </c>
      <c r="N29" s="166">
        <v>1</v>
      </c>
      <c r="O29" s="295" t="s">
        <v>153</v>
      </c>
    </row>
    <row r="30" spans="1:15" ht="15.75" customHeight="1">
      <c r="A30" s="223"/>
      <c r="B30" s="1329" t="s">
        <v>43</v>
      </c>
      <c r="C30" s="1329"/>
      <c r="D30" s="371">
        <f>SUM(D27:D29)</f>
        <v>378</v>
      </c>
      <c r="E30" s="212"/>
      <c r="F30" s="212"/>
      <c r="G30" s="212"/>
      <c r="H30" s="212"/>
      <c r="I30" s="212"/>
      <c r="J30" s="212"/>
      <c r="K30" s="212"/>
      <c r="L30" s="212"/>
      <c r="M30" s="213"/>
      <c r="N30" s="212"/>
      <c r="O30" s="214"/>
    </row>
    <row r="31" spans="1:15" ht="15.75" customHeight="1">
      <c r="A31" s="223"/>
      <c r="B31" s="1364" t="s">
        <v>379</v>
      </c>
      <c r="C31" s="1365"/>
      <c r="D31" s="1365"/>
      <c r="E31" s="1365"/>
      <c r="F31" s="1365"/>
      <c r="G31" s="1365"/>
      <c r="H31" s="1365"/>
      <c r="I31" s="1365"/>
      <c r="J31" s="212"/>
      <c r="K31" s="212"/>
      <c r="L31" s="212"/>
      <c r="M31" s="213"/>
      <c r="N31" s="212"/>
      <c r="O31" s="214"/>
    </row>
    <row r="32" spans="1:15" ht="6" customHeight="1" thickBot="1">
      <c r="A32" s="223"/>
      <c r="B32" s="1015"/>
      <c r="C32" s="1015"/>
      <c r="D32" s="371"/>
      <c r="E32" s="212"/>
      <c r="F32" s="212"/>
      <c r="G32" s="212"/>
      <c r="H32" s="212"/>
      <c r="I32" s="212"/>
      <c r="J32" s="212"/>
      <c r="K32" s="212"/>
      <c r="L32" s="212"/>
      <c r="M32" s="213"/>
      <c r="N32" s="212"/>
      <c r="O32" s="214"/>
    </row>
    <row r="33" spans="1:15" ht="15.75" customHeight="1">
      <c r="A33" s="392">
        <v>1</v>
      </c>
      <c r="B33" s="453" t="s">
        <v>158</v>
      </c>
      <c r="C33" s="458" t="s">
        <v>47</v>
      </c>
      <c r="D33" s="226">
        <v>144</v>
      </c>
      <c r="E33" s="159">
        <v>3</v>
      </c>
      <c r="F33" s="159"/>
      <c r="G33" s="159">
        <v>1</v>
      </c>
      <c r="H33" s="167" t="s">
        <v>69</v>
      </c>
      <c r="I33" s="160">
        <v>2</v>
      </c>
      <c r="J33" s="159"/>
      <c r="K33" s="159"/>
      <c r="L33" s="159"/>
      <c r="M33" s="159"/>
      <c r="N33" s="160"/>
      <c r="O33" s="293" t="s">
        <v>152</v>
      </c>
    </row>
    <row r="34" spans="1:15" ht="15.75" customHeight="1">
      <c r="A34" s="386">
        <v>2</v>
      </c>
      <c r="B34" s="1023" t="s">
        <v>202</v>
      </c>
      <c r="C34" s="17" t="s">
        <v>54</v>
      </c>
      <c r="D34" s="51">
        <v>180</v>
      </c>
      <c r="E34" s="161">
        <v>3</v>
      </c>
      <c r="F34" s="162"/>
      <c r="G34" s="162">
        <v>2</v>
      </c>
      <c r="H34" s="221" t="s">
        <v>69</v>
      </c>
      <c r="I34" s="163">
        <v>2</v>
      </c>
      <c r="J34" s="161"/>
      <c r="K34" s="162"/>
      <c r="L34" s="162"/>
      <c r="M34" s="168"/>
      <c r="N34" s="163"/>
      <c r="O34" s="294" t="s">
        <v>152</v>
      </c>
    </row>
    <row r="35" spans="1:15" ht="30.75" customHeight="1" thickBot="1">
      <c r="A35" s="386">
        <v>3</v>
      </c>
      <c r="B35" s="390" t="s">
        <v>200</v>
      </c>
      <c r="C35" s="255" t="s">
        <v>205</v>
      </c>
      <c r="D35" s="370">
        <v>54</v>
      </c>
      <c r="E35" s="164"/>
      <c r="F35" s="165"/>
      <c r="G35" s="165"/>
      <c r="H35" s="165"/>
      <c r="I35" s="166"/>
      <c r="J35" s="165"/>
      <c r="K35" s="165">
        <v>2</v>
      </c>
      <c r="L35" s="165"/>
      <c r="M35" s="169" t="s">
        <v>49</v>
      </c>
      <c r="N35" s="166">
        <v>1</v>
      </c>
      <c r="O35" s="295" t="s">
        <v>153</v>
      </c>
    </row>
    <row r="36" spans="1:15" ht="15.75" customHeight="1">
      <c r="A36" s="223"/>
      <c r="B36" s="1015"/>
      <c r="C36" s="1015" t="s">
        <v>43</v>
      </c>
      <c r="D36" s="371">
        <f>SUM(D33:D35)</f>
        <v>378</v>
      </c>
      <c r="E36" s="212"/>
      <c r="F36" s="212"/>
      <c r="G36" s="212"/>
      <c r="H36" s="212"/>
      <c r="I36" s="212"/>
      <c r="J36" s="212"/>
      <c r="K36" s="212"/>
      <c r="L36" s="212"/>
      <c r="M36" s="213"/>
      <c r="N36" s="212"/>
      <c r="O36" s="214"/>
    </row>
    <row r="37" spans="1:15" ht="7.5" customHeight="1">
      <c r="A37" s="223"/>
      <c r="B37" s="1015"/>
      <c r="C37" s="1015"/>
      <c r="D37" s="371"/>
      <c r="E37" s="212"/>
      <c r="F37" s="212"/>
      <c r="G37" s="212"/>
      <c r="H37" s="212"/>
      <c r="I37" s="212"/>
      <c r="J37" s="212"/>
      <c r="K37" s="212"/>
      <c r="L37" s="212"/>
      <c r="M37" s="213"/>
      <c r="N37" s="212"/>
      <c r="O37" s="214"/>
    </row>
    <row r="38" spans="1:15" ht="13.5" customHeight="1" thickBot="1">
      <c r="A38" s="1327" t="s">
        <v>359</v>
      </c>
      <c r="B38" s="1327"/>
      <c r="C38" s="1327"/>
      <c r="D38" s="1327"/>
      <c r="E38" s="1327"/>
      <c r="F38" s="1327"/>
      <c r="G38" s="1327"/>
      <c r="H38" s="1327"/>
      <c r="I38" s="1327"/>
      <c r="J38" s="1327"/>
      <c r="K38" s="1327"/>
      <c r="L38" s="1327"/>
      <c r="M38" s="1327"/>
      <c r="N38" s="1327"/>
      <c r="O38" s="1327"/>
    </row>
    <row r="39" spans="1:15" ht="21" customHeight="1">
      <c r="A39" s="382">
        <v>1</v>
      </c>
      <c r="B39" s="453" t="s">
        <v>158</v>
      </c>
      <c r="C39" s="248" t="s">
        <v>48</v>
      </c>
      <c r="D39" s="226">
        <v>144</v>
      </c>
      <c r="E39" s="159">
        <v>3</v>
      </c>
      <c r="F39" s="159"/>
      <c r="G39" s="159">
        <v>1</v>
      </c>
      <c r="H39" s="167" t="s">
        <v>69</v>
      </c>
      <c r="I39" s="160">
        <v>2</v>
      </c>
      <c r="J39" s="159"/>
      <c r="K39" s="159"/>
      <c r="L39" s="159"/>
      <c r="M39" s="159"/>
      <c r="N39" s="160"/>
      <c r="O39" s="293" t="s">
        <v>152</v>
      </c>
    </row>
    <row r="40" spans="1:15" ht="19.5" customHeight="1">
      <c r="A40" s="383">
        <v>2</v>
      </c>
      <c r="B40" s="384" t="s">
        <v>36</v>
      </c>
      <c r="C40" s="248" t="s">
        <v>48</v>
      </c>
      <c r="D40" s="227">
        <v>180</v>
      </c>
      <c r="E40" s="161">
        <v>3</v>
      </c>
      <c r="F40" s="162"/>
      <c r="G40" s="162">
        <v>2</v>
      </c>
      <c r="H40" s="221" t="s">
        <v>69</v>
      </c>
      <c r="I40" s="163">
        <v>2</v>
      </c>
      <c r="J40" s="161"/>
      <c r="K40" s="162"/>
      <c r="L40" s="162"/>
      <c r="M40" s="221"/>
      <c r="N40" s="162"/>
      <c r="O40" s="294" t="s">
        <v>152</v>
      </c>
    </row>
    <row r="41" spans="1:15" ht="32.25" customHeight="1" thickBot="1">
      <c r="A41" s="222">
        <v>3</v>
      </c>
      <c r="B41" s="387" t="s">
        <v>200</v>
      </c>
      <c r="C41" s="255" t="s">
        <v>205</v>
      </c>
      <c r="D41" s="228">
        <v>54</v>
      </c>
      <c r="E41" s="164"/>
      <c r="F41" s="165"/>
      <c r="G41" s="165"/>
      <c r="H41" s="165"/>
      <c r="I41" s="166"/>
      <c r="J41" s="164"/>
      <c r="K41" s="165">
        <v>2</v>
      </c>
      <c r="L41" s="165"/>
      <c r="M41" s="169" t="s">
        <v>49</v>
      </c>
      <c r="N41" s="165">
        <v>1</v>
      </c>
      <c r="O41" s="295" t="s">
        <v>153</v>
      </c>
    </row>
    <row r="42" spans="1:15" ht="15.75" customHeight="1">
      <c r="A42" s="225"/>
      <c r="B42" s="1329" t="s">
        <v>43</v>
      </c>
      <c r="C42" s="1329"/>
      <c r="D42" s="230">
        <f>SUM(D39:D41)</f>
        <v>378</v>
      </c>
      <c r="E42" s="212"/>
      <c r="F42" s="212"/>
      <c r="G42" s="212"/>
      <c r="H42" s="212"/>
      <c r="I42" s="212"/>
      <c r="J42" s="212"/>
      <c r="K42" s="212"/>
      <c r="L42" s="212"/>
      <c r="M42" s="213"/>
      <c r="N42" s="212"/>
      <c r="O42" s="214"/>
    </row>
    <row r="43" spans="1:15" ht="19.5" customHeight="1" thickBot="1">
      <c r="A43" s="1327" t="s">
        <v>380</v>
      </c>
      <c r="B43" s="1327"/>
      <c r="C43" s="1327"/>
      <c r="D43" s="1327"/>
      <c r="E43" s="1327"/>
      <c r="F43" s="1327"/>
      <c r="G43" s="1327"/>
      <c r="H43" s="1327"/>
      <c r="I43" s="1327"/>
      <c r="J43" s="1327"/>
      <c r="K43" s="1327"/>
      <c r="L43" s="1327"/>
      <c r="M43" s="1327"/>
      <c r="N43" s="1327"/>
      <c r="O43" s="1327"/>
    </row>
    <row r="44" spans="1:15" ht="18" customHeight="1">
      <c r="A44" s="382">
        <v>1</v>
      </c>
      <c r="B44" s="453" t="s">
        <v>158</v>
      </c>
      <c r="C44" s="458" t="s">
        <v>47</v>
      </c>
      <c r="D44" s="226">
        <v>144</v>
      </c>
      <c r="E44" s="159">
        <v>3</v>
      </c>
      <c r="F44" s="159"/>
      <c r="G44" s="159">
        <v>1</v>
      </c>
      <c r="H44" s="167" t="s">
        <v>69</v>
      </c>
      <c r="I44" s="160">
        <v>2</v>
      </c>
      <c r="J44" s="159"/>
      <c r="K44" s="159"/>
      <c r="L44" s="159"/>
      <c r="M44" s="159"/>
      <c r="N44" s="160"/>
      <c r="O44" s="293" t="s">
        <v>152</v>
      </c>
    </row>
    <row r="45" spans="1:15" ht="16.5" customHeight="1">
      <c r="A45" s="383">
        <v>2</v>
      </c>
      <c r="B45" s="388" t="s">
        <v>64</v>
      </c>
      <c r="C45" s="254" t="s">
        <v>45</v>
      </c>
      <c r="D45" s="227">
        <v>180</v>
      </c>
      <c r="E45" s="289">
        <v>3</v>
      </c>
      <c r="F45" s="290"/>
      <c r="G45" s="291">
        <v>2</v>
      </c>
      <c r="H45" s="221" t="s">
        <v>69</v>
      </c>
      <c r="I45" s="163">
        <v>2</v>
      </c>
      <c r="J45" s="162"/>
      <c r="K45" s="162"/>
      <c r="L45" s="162"/>
      <c r="M45" s="221"/>
      <c r="N45" s="162"/>
      <c r="O45" s="294" t="s">
        <v>152</v>
      </c>
    </row>
    <row r="46" spans="1:15" ht="33" customHeight="1" thickBot="1">
      <c r="A46" s="312">
        <v>3</v>
      </c>
      <c r="B46" s="387" t="s">
        <v>200</v>
      </c>
      <c r="C46" s="255" t="s">
        <v>205</v>
      </c>
      <c r="D46" s="228">
        <v>54</v>
      </c>
      <c r="E46" s="164"/>
      <c r="F46" s="165"/>
      <c r="G46" s="165"/>
      <c r="H46" s="165"/>
      <c r="I46" s="166"/>
      <c r="J46" s="296"/>
      <c r="K46" s="165">
        <v>2</v>
      </c>
      <c r="L46" s="165"/>
      <c r="M46" s="169" t="s">
        <v>49</v>
      </c>
      <c r="N46" s="165">
        <v>1</v>
      </c>
      <c r="O46" s="295" t="s">
        <v>153</v>
      </c>
    </row>
    <row r="47" spans="1:15" ht="17.25" customHeight="1">
      <c r="A47" s="225"/>
      <c r="B47" s="1329" t="s">
        <v>43</v>
      </c>
      <c r="C47" s="1329"/>
      <c r="D47" s="298">
        <f>SUM(D44:D46)</f>
        <v>378</v>
      </c>
      <c r="E47" s="212"/>
      <c r="F47" s="212"/>
      <c r="G47" s="212"/>
      <c r="H47" s="212"/>
      <c r="I47" s="212"/>
      <c r="J47" s="212"/>
      <c r="K47" s="212"/>
      <c r="L47" s="212"/>
      <c r="M47" s="213"/>
      <c r="N47" s="212"/>
      <c r="O47" s="214"/>
    </row>
    <row r="48" spans="1:15" ht="13.5" customHeight="1" thickBot="1">
      <c r="A48" s="1327" t="s">
        <v>381</v>
      </c>
      <c r="B48" s="1327"/>
      <c r="C48" s="1327"/>
      <c r="D48" s="1327"/>
      <c r="E48" s="1327"/>
      <c r="F48" s="1327"/>
      <c r="G48" s="1327"/>
      <c r="H48" s="1327"/>
      <c r="I48" s="1327"/>
      <c r="J48" s="1327"/>
      <c r="K48" s="1327"/>
      <c r="L48" s="1327"/>
      <c r="M48" s="1327"/>
      <c r="N48" s="1327"/>
      <c r="O48" s="1327"/>
    </row>
    <row r="49" spans="1:15" ht="18.75" customHeight="1">
      <c r="A49" s="382">
        <v>1</v>
      </c>
      <c r="B49" s="453" t="s">
        <v>158</v>
      </c>
      <c r="C49" s="254" t="s">
        <v>72</v>
      </c>
      <c r="D49" s="226">
        <v>144</v>
      </c>
      <c r="E49" s="159">
        <v>3</v>
      </c>
      <c r="F49" s="159"/>
      <c r="G49" s="159">
        <v>1</v>
      </c>
      <c r="H49" s="167" t="s">
        <v>69</v>
      </c>
      <c r="I49" s="160">
        <v>2</v>
      </c>
      <c r="J49" s="159"/>
      <c r="K49" s="159"/>
      <c r="L49" s="159"/>
      <c r="M49" s="159"/>
      <c r="N49" s="160"/>
      <c r="O49" s="293" t="s">
        <v>152</v>
      </c>
    </row>
    <row r="50" spans="1:15" ht="31.5">
      <c r="A50" s="383">
        <v>2</v>
      </c>
      <c r="B50" s="253" t="s">
        <v>86</v>
      </c>
      <c r="C50" s="254" t="s">
        <v>72</v>
      </c>
      <c r="D50" s="227">
        <v>180</v>
      </c>
      <c r="E50" s="289">
        <v>3</v>
      </c>
      <c r="F50" s="290"/>
      <c r="G50" s="291">
        <v>2</v>
      </c>
      <c r="H50" s="221" t="s">
        <v>69</v>
      </c>
      <c r="I50" s="163">
        <v>2</v>
      </c>
      <c r="J50" s="162"/>
      <c r="K50" s="162"/>
      <c r="L50" s="162"/>
      <c r="M50" s="221"/>
      <c r="N50" s="162"/>
      <c r="O50" s="294" t="s">
        <v>152</v>
      </c>
    </row>
    <row r="51" spans="1:15" ht="33.75" customHeight="1" thickBot="1">
      <c r="A51" s="257">
        <v>3</v>
      </c>
      <c r="B51" s="390" t="s">
        <v>200</v>
      </c>
      <c r="C51" s="255" t="s">
        <v>205</v>
      </c>
      <c r="D51" s="228">
        <v>54</v>
      </c>
      <c r="E51" s="164"/>
      <c r="F51" s="165"/>
      <c r="G51" s="165"/>
      <c r="H51" s="165"/>
      <c r="I51" s="166"/>
      <c r="J51" s="296"/>
      <c r="K51" s="165">
        <v>2</v>
      </c>
      <c r="L51" s="165"/>
      <c r="M51" s="169" t="s">
        <v>49</v>
      </c>
      <c r="N51" s="165">
        <v>1</v>
      </c>
      <c r="O51" s="295" t="s">
        <v>153</v>
      </c>
    </row>
    <row r="52" spans="1:15" ht="15.75" customHeight="1">
      <c r="A52" s="223"/>
      <c r="B52" s="324"/>
      <c r="C52" s="325" t="s">
        <v>174</v>
      </c>
      <c r="D52" s="327">
        <f>SUM(D49:D51)</f>
        <v>378</v>
      </c>
      <c r="E52" s="212"/>
      <c r="F52" s="212"/>
      <c r="G52" s="212"/>
      <c r="H52" s="212"/>
      <c r="I52" s="212"/>
      <c r="J52" s="212"/>
      <c r="K52" s="212"/>
      <c r="L52" s="212"/>
      <c r="M52" s="213"/>
      <c r="N52" s="212"/>
      <c r="O52" s="326"/>
    </row>
    <row r="53" spans="1:15" ht="21.75" customHeight="1" thickBot="1">
      <c r="A53" s="1361" t="s">
        <v>382</v>
      </c>
      <c r="B53" s="1361"/>
      <c r="C53" s="1361"/>
      <c r="D53" s="1361"/>
      <c r="E53" s="1361"/>
      <c r="F53" s="1361"/>
      <c r="G53" s="1361"/>
      <c r="H53" s="1361"/>
      <c r="I53" s="1361"/>
      <c r="J53" s="1361"/>
      <c r="K53" s="1361"/>
      <c r="L53" s="1361"/>
      <c r="M53" s="1361"/>
      <c r="N53" s="1361"/>
      <c r="O53" s="1361"/>
    </row>
    <row r="54" spans="1:15" ht="19.5" customHeight="1">
      <c r="A54" s="382">
        <v>1</v>
      </c>
      <c r="B54" s="453" t="s">
        <v>158</v>
      </c>
      <c r="C54" s="254" t="s">
        <v>72</v>
      </c>
      <c r="D54" s="226">
        <v>144</v>
      </c>
      <c r="E54" s="159">
        <v>3</v>
      </c>
      <c r="F54" s="159"/>
      <c r="G54" s="159">
        <v>1</v>
      </c>
      <c r="H54" s="167" t="s">
        <v>69</v>
      </c>
      <c r="I54" s="160">
        <v>2</v>
      </c>
      <c r="J54" s="159"/>
      <c r="K54" s="159"/>
      <c r="L54" s="159"/>
      <c r="M54" s="159"/>
      <c r="N54" s="160"/>
      <c r="O54" s="293" t="s">
        <v>152</v>
      </c>
    </row>
    <row r="55" spans="1:15" ht="18.75" customHeight="1">
      <c r="A55" s="383">
        <v>2</v>
      </c>
      <c r="B55" s="253" t="s">
        <v>176</v>
      </c>
      <c r="C55" s="254" t="s">
        <v>72</v>
      </c>
      <c r="D55" s="227">
        <v>180</v>
      </c>
      <c r="E55" s="161">
        <v>3</v>
      </c>
      <c r="F55" s="162"/>
      <c r="G55" s="162">
        <v>2</v>
      </c>
      <c r="H55" s="221" t="s">
        <v>69</v>
      </c>
      <c r="I55" s="163">
        <v>2</v>
      </c>
      <c r="J55" s="162"/>
      <c r="K55" s="162"/>
      <c r="L55" s="162"/>
      <c r="M55" s="221"/>
      <c r="N55" s="162"/>
      <c r="O55" s="294" t="s">
        <v>152</v>
      </c>
    </row>
    <row r="56" spans="1:15" ht="33.75" customHeight="1" thickBot="1">
      <c r="A56" s="257">
        <v>3</v>
      </c>
      <c r="B56" s="391" t="s">
        <v>200</v>
      </c>
      <c r="C56" s="255" t="s">
        <v>205</v>
      </c>
      <c r="D56" s="228">
        <v>54</v>
      </c>
      <c r="E56" s="164"/>
      <c r="F56" s="165"/>
      <c r="G56" s="165"/>
      <c r="H56" s="165"/>
      <c r="I56" s="166"/>
      <c r="J56" s="296"/>
      <c r="K56" s="165">
        <v>2</v>
      </c>
      <c r="L56" s="165"/>
      <c r="M56" s="169" t="s">
        <v>49</v>
      </c>
      <c r="N56" s="165">
        <v>1</v>
      </c>
      <c r="O56" s="295" t="s">
        <v>153</v>
      </c>
    </row>
    <row r="57" spans="1:15" ht="15.75" customHeight="1">
      <c r="A57" s="223"/>
      <c r="B57" s="324"/>
      <c r="C57" s="325" t="s">
        <v>174</v>
      </c>
      <c r="D57" s="327">
        <f>SUM(D54:D56)</f>
        <v>378</v>
      </c>
      <c r="E57" s="212"/>
      <c r="F57" s="212"/>
      <c r="G57" s="212"/>
      <c r="H57" s="212"/>
      <c r="I57" s="212"/>
      <c r="J57" s="212"/>
      <c r="K57" s="212"/>
      <c r="L57" s="212"/>
      <c r="M57" s="213"/>
      <c r="N57" s="212"/>
      <c r="O57" s="326"/>
    </row>
    <row r="58" spans="1:15" ht="21" customHeight="1">
      <c r="A58" s="229"/>
      <c r="B58" s="1333" t="s">
        <v>136</v>
      </c>
      <c r="C58" s="1333"/>
      <c r="D58" s="1333"/>
      <c r="E58" s="1333"/>
      <c r="F58" s="1333"/>
      <c r="G58" s="1333"/>
      <c r="H58" s="1333"/>
      <c r="I58" s="1333"/>
      <c r="J58" s="1333"/>
      <c r="K58" s="1333"/>
      <c r="L58" s="1333"/>
      <c r="M58" s="1333"/>
      <c r="N58" s="1333"/>
      <c r="O58" s="1333"/>
    </row>
    <row r="59" spans="1:15" ht="16.5" customHeight="1" thickBot="1">
      <c r="A59" s="135"/>
      <c r="B59" s="1306" t="s">
        <v>383</v>
      </c>
      <c r="C59" s="1306"/>
      <c r="D59" s="1306"/>
      <c r="E59" s="1306"/>
      <c r="F59" s="1306"/>
      <c r="G59" s="1306"/>
      <c r="H59" s="1306"/>
      <c r="I59" s="1306"/>
      <c r="J59" s="1306"/>
      <c r="K59" s="1306"/>
      <c r="L59" s="1306"/>
      <c r="M59" s="1306"/>
      <c r="N59" s="1306"/>
      <c r="O59" s="1357"/>
    </row>
    <row r="60" spans="1:15" ht="16.5" customHeight="1">
      <c r="A60" s="454"/>
      <c r="B60" s="730" t="s">
        <v>169</v>
      </c>
      <c r="C60" s="249" t="s">
        <v>23</v>
      </c>
      <c r="D60" s="26">
        <v>108</v>
      </c>
      <c r="E60" s="12"/>
      <c r="F60" s="13"/>
      <c r="G60" s="14"/>
      <c r="H60" s="1058"/>
      <c r="I60" s="1014"/>
      <c r="J60" s="110"/>
      <c r="K60" s="112"/>
      <c r="L60" s="112">
        <v>3</v>
      </c>
      <c r="M60" s="93" t="s">
        <v>49</v>
      </c>
      <c r="N60" s="400">
        <v>1</v>
      </c>
      <c r="O60" s="1059" t="s">
        <v>153</v>
      </c>
    </row>
    <row r="61" spans="1:15" ht="15" customHeight="1">
      <c r="A61" s="454">
        <v>2</v>
      </c>
      <c r="B61" s="460" t="s">
        <v>6</v>
      </c>
      <c r="C61" s="455" t="s">
        <v>47</v>
      </c>
      <c r="D61" s="456">
        <v>18</v>
      </c>
      <c r="E61" s="318"/>
      <c r="F61" s="318"/>
      <c r="G61" s="318"/>
      <c r="H61" s="319"/>
      <c r="I61" s="163"/>
      <c r="J61" s="318"/>
      <c r="K61" s="318"/>
      <c r="L61" s="318"/>
      <c r="M61" s="318" t="s">
        <v>50</v>
      </c>
      <c r="N61" s="320">
        <v>1</v>
      </c>
      <c r="O61" s="457" t="s">
        <v>153</v>
      </c>
    </row>
    <row r="62" spans="1:15" ht="13.5" customHeight="1" thickBot="1">
      <c r="A62" s="385">
        <v>3</v>
      </c>
      <c r="B62" s="461" t="s">
        <v>253</v>
      </c>
      <c r="C62" s="459" t="s">
        <v>47</v>
      </c>
      <c r="D62" s="313">
        <v>108</v>
      </c>
      <c r="E62" s="165">
        <v>3</v>
      </c>
      <c r="F62" s="165"/>
      <c r="G62" s="165"/>
      <c r="H62" s="169" t="s">
        <v>49</v>
      </c>
      <c r="I62" s="166">
        <v>1</v>
      </c>
      <c r="J62" s="165"/>
      <c r="K62" s="165"/>
      <c r="L62" s="165"/>
      <c r="M62" s="169"/>
      <c r="N62" s="166"/>
      <c r="O62" s="295" t="s">
        <v>152</v>
      </c>
    </row>
    <row r="63" spans="1:15" ht="15.75" customHeight="1">
      <c r="A63" s="135"/>
      <c r="B63" s="315"/>
      <c r="C63" s="217"/>
      <c r="D63" s="194">
        <f>SUM(D60:D62)</f>
        <v>234</v>
      </c>
      <c r="E63" s="212"/>
      <c r="F63" s="212"/>
      <c r="G63" s="212"/>
      <c r="H63" s="212"/>
      <c r="I63" s="212"/>
      <c r="J63" s="212"/>
      <c r="K63" s="212"/>
      <c r="L63" s="212"/>
      <c r="M63" s="213"/>
      <c r="N63" s="212"/>
      <c r="O63" s="316"/>
    </row>
    <row r="64" spans="1:25" ht="15.75" customHeight="1" thickBot="1">
      <c r="A64" s="135"/>
      <c r="B64" s="1332" t="s">
        <v>384</v>
      </c>
      <c r="C64" s="1332"/>
      <c r="D64" s="1332"/>
      <c r="E64" s="1332"/>
      <c r="F64" s="1332"/>
      <c r="G64" s="1332"/>
      <c r="H64" s="1332"/>
      <c r="I64" s="1332"/>
      <c r="J64" s="1332"/>
      <c r="K64" s="1332"/>
      <c r="L64" s="1332"/>
      <c r="M64" s="1332"/>
      <c r="N64" s="1332"/>
      <c r="O64" s="1332"/>
      <c r="P64" s="1332"/>
      <c r="Q64" s="1332"/>
      <c r="R64" s="1332"/>
      <c r="S64" s="1332"/>
      <c r="T64" s="1332"/>
      <c r="U64" s="1332"/>
      <c r="V64" s="1332"/>
      <c r="W64" s="1332"/>
      <c r="X64" s="1332"/>
      <c r="Y64" s="1359"/>
    </row>
    <row r="65" spans="1:15" ht="15.75" customHeight="1">
      <c r="A65" s="454"/>
      <c r="B65" s="730" t="s">
        <v>169</v>
      </c>
      <c r="C65" s="249" t="s">
        <v>23</v>
      </c>
      <c r="D65" s="26">
        <v>108</v>
      </c>
      <c r="E65" s="12"/>
      <c r="F65" s="13"/>
      <c r="G65" s="14"/>
      <c r="H65" s="236"/>
      <c r="I65" s="144"/>
      <c r="J65" s="87"/>
      <c r="K65" s="86"/>
      <c r="L65" s="86">
        <v>3</v>
      </c>
      <c r="M65" s="85" t="s">
        <v>49</v>
      </c>
      <c r="N65" s="145">
        <v>1</v>
      </c>
      <c r="O65" s="375" t="s">
        <v>153</v>
      </c>
    </row>
    <row r="66" spans="1:15" ht="15.75" customHeight="1">
      <c r="A66" s="454">
        <v>2</v>
      </c>
      <c r="B66" s="460" t="s">
        <v>6</v>
      </c>
      <c r="C66" s="455" t="s">
        <v>47</v>
      </c>
      <c r="D66" s="456">
        <v>18</v>
      </c>
      <c r="E66" s="318"/>
      <c r="F66" s="318"/>
      <c r="G66" s="318"/>
      <c r="H66" s="319"/>
      <c r="I66" s="163"/>
      <c r="J66" s="318"/>
      <c r="K66" s="318"/>
      <c r="L66" s="318"/>
      <c r="M66" s="318" t="s">
        <v>50</v>
      </c>
      <c r="N66" s="320">
        <v>1</v>
      </c>
      <c r="O66" s="457" t="s">
        <v>153</v>
      </c>
    </row>
    <row r="67" spans="1:15" ht="15.75" customHeight="1" thickBot="1">
      <c r="A67" s="385">
        <v>3</v>
      </c>
      <c r="B67" s="1022" t="s">
        <v>332</v>
      </c>
      <c r="C67" s="1021" t="s">
        <v>47</v>
      </c>
      <c r="D67" s="313">
        <v>108</v>
      </c>
      <c r="E67" s="165">
        <v>2</v>
      </c>
      <c r="F67" s="165"/>
      <c r="G67" s="165">
        <v>1</v>
      </c>
      <c r="H67" s="169" t="s">
        <v>49</v>
      </c>
      <c r="I67" s="314">
        <v>2</v>
      </c>
      <c r="J67" s="165"/>
      <c r="K67" s="165"/>
      <c r="L67" s="165"/>
      <c r="M67" s="169"/>
      <c r="N67" s="166">
        <v>1</v>
      </c>
      <c r="O67" s="295" t="s">
        <v>152</v>
      </c>
    </row>
    <row r="68" spans="1:15" ht="15.75" customHeight="1">
      <c r="A68" s="135"/>
      <c r="B68" s="315"/>
      <c r="C68" s="217"/>
      <c r="D68" s="194">
        <f>SUM(D65:D67)</f>
        <v>234</v>
      </c>
      <c r="E68" s="212"/>
      <c r="F68" s="212"/>
      <c r="G68" s="212"/>
      <c r="H68" s="212"/>
      <c r="I68" s="212"/>
      <c r="J68" s="212"/>
      <c r="K68" s="212"/>
      <c r="L68" s="212"/>
      <c r="M68" s="213"/>
      <c r="N68" s="212"/>
      <c r="O68" s="316"/>
    </row>
    <row r="69" spans="1:15" ht="15.75" customHeight="1" thickBot="1">
      <c r="A69" s="135"/>
      <c r="B69" s="1358" t="s">
        <v>385</v>
      </c>
      <c r="C69" s="1358"/>
      <c r="D69" s="194"/>
      <c r="E69" s="212"/>
      <c r="F69" s="212"/>
      <c r="G69" s="212"/>
      <c r="H69" s="212"/>
      <c r="I69" s="212"/>
      <c r="J69" s="212"/>
      <c r="K69" s="212"/>
      <c r="L69" s="212"/>
      <c r="M69" s="213"/>
      <c r="N69" s="212"/>
      <c r="O69" s="708"/>
    </row>
    <row r="70" spans="1:15" ht="15.75" customHeight="1">
      <c r="A70" s="454"/>
      <c r="B70" s="730" t="s">
        <v>169</v>
      </c>
      <c r="C70" s="249" t="s">
        <v>23</v>
      </c>
      <c r="D70" s="26">
        <v>108</v>
      </c>
      <c r="E70" s="12"/>
      <c r="F70" s="13"/>
      <c r="G70" s="14"/>
      <c r="H70" s="1058"/>
      <c r="I70" s="1014"/>
      <c r="J70" s="110"/>
      <c r="K70" s="112"/>
      <c r="L70" s="112">
        <v>3</v>
      </c>
      <c r="M70" s="93" t="s">
        <v>49</v>
      </c>
      <c r="N70" s="400">
        <v>1</v>
      </c>
      <c r="O70" s="1059" t="s">
        <v>153</v>
      </c>
    </row>
    <row r="71" spans="1:15" ht="15.75" customHeight="1">
      <c r="A71" s="454">
        <v>2</v>
      </c>
      <c r="B71" s="460" t="s">
        <v>6</v>
      </c>
      <c r="C71" s="455" t="s">
        <v>47</v>
      </c>
      <c r="D71" s="456">
        <v>18</v>
      </c>
      <c r="E71" s="318"/>
      <c r="F71" s="318"/>
      <c r="G71" s="318"/>
      <c r="H71" s="319"/>
      <c r="I71" s="163"/>
      <c r="J71" s="318"/>
      <c r="K71" s="318"/>
      <c r="L71" s="318"/>
      <c r="M71" s="318" t="s">
        <v>50</v>
      </c>
      <c r="N71" s="320">
        <v>1</v>
      </c>
      <c r="O71" s="457" t="s">
        <v>153</v>
      </c>
    </row>
    <row r="72" spans="1:15" ht="15.75" customHeight="1" thickBot="1">
      <c r="A72" s="385">
        <v>3</v>
      </c>
      <c r="B72" s="461" t="s">
        <v>253</v>
      </c>
      <c r="C72" s="459" t="s">
        <v>47</v>
      </c>
      <c r="D72" s="313">
        <v>108</v>
      </c>
      <c r="E72" s="165">
        <v>3</v>
      </c>
      <c r="F72" s="165"/>
      <c r="G72" s="165"/>
      <c r="H72" s="169" t="s">
        <v>49</v>
      </c>
      <c r="I72" s="166">
        <v>1</v>
      </c>
      <c r="J72" s="165"/>
      <c r="K72" s="165"/>
      <c r="L72" s="165"/>
      <c r="M72" s="169"/>
      <c r="N72" s="166"/>
      <c r="O72" s="295" t="s">
        <v>152</v>
      </c>
    </row>
    <row r="73" spans="1:15" ht="15.75" customHeight="1">
      <c r="A73" s="135"/>
      <c r="B73" s="315"/>
      <c r="C73" s="217"/>
      <c r="D73" s="194">
        <f>SUM(D70:D72)</f>
        <v>234</v>
      </c>
      <c r="E73" s="212"/>
      <c r="F73" s="212"/>
      <c r="G73" s="212"/>
      <c r="H73" s="212"/>
      <c r="I73" s="212"/>
      <c r="J73" s="212"/>
      <c r="K73" s="212"/>
      <c r="L73" s="212"/>
      <c r="M73" s="213"/>
      <c r="N73" s="212"/>
      <c r="O73" s="316"/>
    </row>
    <row r="74" spans="1:15" ht="15.75" customHeight="1" thickBot="1">
      <c r="A74" s="135"/>
      <c r="B74" s="1358" t="s">
        <v>386</v>
      </c>
      <c r="C74" s="1360"/>
      <c r="D74" s="1083"/>
      <c r="E74" s="1083"/>
      <c r="F74" s="1083"/>
      <c r="G74" s="1083"/>
      <c r="H74" s="1083"/>
      <c r="I74" s="1083"/>
      <c r="J74" s="212"/>
      <c r="K74" s="212"/>
      <c r="L74" s="212"/>
      <c r="M74" s="213"/>
      <c r="N74" s="212"/>
      <c r="O74" s="708"/>
    </row>
    <row r="75" spans="1:15" ht="15.75" customHeight="1">
      <c r="A75" s="454"/>
      <c r="B75" s="730" t="s">
        <v>169</v>
      </c>
      <c r="C75" s="249" t="s">
        <v>23</v>
      </c>
      <c r="D75" s="26">
        <v>108</v>
      </c>
      <c r="E75" s="12"/>
      <c r="F75" s="13"/>
      <c r="G75" s="14"/>
      <c r="H75" s="236"/>
      <c r="I75" s="144"/>
      <c r="J75" s="110"/>
      <c r="K75" s="112"/>
      <c r="L75" s="112">
        <v>3</v>
      </c>
      <c r="M75" s="93" t="s">
        <v>49</v>
      </c>
      <c r="N75" s="400">
        <v>1</v>
      </c>
      <c r="O75" s="1059" t="s">
        <v>153</v>
      </c>
    </row>
    <row r="76" spans="1:15" ht="15.75" customHeight="1">
      <c r="A76" s="454">
        <v>2</v>
      </c>
      <c r="B76" s="460" t="s">
        <v>6</v>
      </c>
      <c r="C76" s="455" t="s">
        <v>47</v>
      </c>
      <c r="D76" s="456">
        <v>18</v>
      </c>
      <c r="E76" s="318"/>
      <c r="F76" s="318"/>
      <c r="G76" s="318"/>
      <c r="H76" s="319"/>
      <c r="I76" s="163"/>
      <c r="J76" s="318"/>
      <c r="K76" s="318"/>
      <c r="L76" s="318"/>
      <c r="M76" s="318" t="s">
        <v>50</v>
      </c>
      <c r="N76" s="320">
        <v>1</v>
      </c>
      <c r="O76" s="457" t="s">
        <v>153</v>
      </c>
    </row>
    <row r="77" spans="1:15" ht="15.75" customHeight="1" thickBot="1">
      <c r="A77" s="385">
        <v>3</v>
      </c>
      <c r="B77" s="461" t="s">
        <v>254</v>
      </c>
      <c r="C77" s="459" t="s">
        <v>47</v>
      </c>
      <c r="D77" s="313">
        <v>108</v>
      </c>
      <c r="E77" s="165"/>
      <c r="F77" s="165"/>
      <c r="G77" s="165"/>
      <c r="H77" s="169"/>
      <c r="I77" s="314"/>
      <c r="J77" s="165"/>
      <c r="K77" s="165">
        <v>3</v>
      </c>
      <c r="L77" s="165"/>
      <c r="M77" s="169" t="s">
        <v>49</v>
      </c>
      <c r="N77" s="166">
        <v>1</v>
      </c>
      <c r="O77" s="295" t="s">
        <v>152</v>
      </c>
    </row>
    <row r="78" spans="1:15" ht="15.75" customHeight="1">
      <c r="A78" s="135"/>
      <c r="B78" s="315"/>
      <c r="C78" s="217"/>
      <c r="D78" s="194">
        <f>SUM(D75:D77)</f>
        <v>234</v>
      </c>
      <c r="E78" s="212"/>
      <c r="F78" s="212"/>
      <c r="G78" s="212"/>
      <c r="H78" s="212"/>
      <c r="I78" s="212"/>
      <c r="J78" s="212"/>
      <c r="K78" s="212"/>
      <c r="L78" s="212"/>
      <c r="M78" s="213"/>
      <c r="N78" s="212"/>
      <c r="O78" s="316"/>
    </row>
    <row r="79" spans="1:15" ht="15.75" customHeight="1" thickBot="1">
      <c r="A79" s="135"/>
      <c r="B79" s="1358" t="s">
        <v>387</v>
      </c>
      <c r="C79" s="1360"/>
      <c r="D79" s="1083"/>
      <c r="E79" s="1083"/>
      <c r="F79" s="1083"/>
      <c r="G79" s="1083"/>
      <c r="H79" s="1083"/>
      <c r="I79" s="1083"/>
      <c r="J79" s="1083"/>
      <c r="K79" s="1083"/>
      <c r="L79" s="1083"/>
      <c r="M79" s="213"/>
      <c r="N79" s="212"/>
      <c r="O79" s="708"/>
    </row>
    <row r="80" spans="1:15" ht="15.75" customHeight="1">
      <c r="A80" s="454"/>
      <c r="B80" s="730" t="s">
        <v>169</v>
      </c>
      <c r="C80" s="249" t="s">
        <v>23</v>
      </c>
      <c r="D80" s="26">
        <v>108</v>
      </c>
      <c r="E80" s="12"/>
      <c r="F80" s="13"/>
      <c r="G80" s="14"/>
      <c r="H80" s="236"/>
      <c r="I80" s="144"/>
      <c r="J80" s="87"/>
      <c r="K80" s="86"/>
      <c r="L80" s="86">
        <v>3</v>
      </c>
      <c r="M80" s="93" t="s">
        <v>49</v>
      </c>
      <c r="N80" s="400">
        <v>1</v>
      </c>
      <c r="O80" s="1059" t="s">
        <v>153</v>
      </c>
    </row>
    <row r="81" spans="1:15" ht="15.75" customHeight="1">
      <c r="A81" s="454">
        <v>2</v>
      </c>
      <c r="B81" s="460" t="s">
        <v>6</v>
      </c>
      <c r="C81" s="455" t="s">
        <v>47</v>
      </c>
      <c r="D81" s="456">
        <v>18</v>
      </c>
      <c r="E81" s="318"/>
      <c r="F81" s="318"/>
      <c r="G81" s="318"/>
      <c r="H81" s="319"/>
      <c r="I81" s="163"/>
      <c r="J81" s="318"/>
      <c r="K81" s="318"/>
      <c r="L81" s="318"/>
      <c r="M81" s="318" t="s">
        <v>50</v>
      </c>
      <c r="N81" s="320">
        <v>1</v>
      </c>
      <c r="O81" s="457" t="s">
        <v>153</v>
      </c>
    </row>
    <row r="82" spans="1:15" ht="19.5" customHeight="1" thickBot="1">
      <c r="A82" s="385">
        <v>3</v>
      </c>
      <c r="B82" s="461" t="s">
        <v>247</v>
      </c>
      <c r="C82" s="459" t="s">
        <v>47</v>
      </c>
      <c r="D82" s="313">
        <v>108</v>
      </c>
      <c r="E82" s="165"/>
      <c r="F82" s="165"/>
      <c r="G82" s="165">
        <v>2</v>
      </c>
      <c r="H82" s="169" t="s">
        <v>49</v>
      </c>
      <c r="I82" s="314">
        <v>1</v>
      </c>
      <c r="J82" s="165"/>
      <c r="K82" s="165"/>
      <c r="L82" s="165">
        <v>2</v>
      </c>
      <c r="M82" s="169" t="s">
        <v>49</v>
      </c>
      <c r="N82" s="166">
        <v>1</v>
      </c>
      <c r="O82" s="295" t="s">
        <v>152</v>
      </c>
    </row>
    <row r="83" spans="1:15" ht="15.75" customHeight="1">
      <c r="A83" s="135"/>
      <c r="B83" s="315"/>
      <c r="C83" s="217"/>
      <c r="D83" s="194">
        <f>SUM(D80:D82)</f>
        <v>234</v>
      </c>
      <c r="E83" s="212"/>
      <c r="F83" s="212"/>
      <c r="G83" s="212"/>
      <c r="H83" s="212"/>
      <c r="I83" s="212"/>
      <c r="J83" s="212"/>
      <c r="K83" s="212"/>
      <c r="L83" s="212"/>
      <c r="M83" s="213"/>
      <c r="N83" s="212"/>
      <c r="O83" s="316"/>
    </row>
    <row r="84" spans="1:15" ht="15.75" customHeight="1" thickBot="1">
      <c r="A84" s="184"/>
      <c r="B84" s="1306" t="s">
        <v>388</v>
      </c>
      <c r="C84" s="1306"/>
      <c r="D84" s="1306"/>
      <c r="E84" s="1306"/>
      <c r="F84" s="1306"/>
      <c r="G84" s="1306"/>
      <c r="H84" s="1306"/>
      <c r="I84" s="1306"/>
      <c r="J84" s="1306"/>
      <c r="K84" s="1306"/>
      <c r="L84" s="1306"/>
      <c r="M84" s="1306"/>
      <c r="N84" s="1306"/>
      <c r="O84" s="1306"/>
    </row>
    <row r="85" spans="1:15" ht="15.75" customHeight="1">
      <c r="A85" s="454"/>
      <c r="B85" s="730" t="s">
        <v>169</v>
      </c>
      <c r="C85" s="249" t="s">
        <v>23</v>
      </c>
      <c r="D85" s="26">
        <v>108</v>
      </c>
      <c r="E85" s="12"/>
      <c r="F85" s="13"/>
      <c r="G85" s="14"/>
      <c r="H85" s="1058"/>
      <c r="I85" s="1014"/>
      <c r="J85" s="110"/>
      <c r="K85" s="112"/>
      <c r="L85" s="112">
        <v>3</v>
      </c>
      <c r="M85" s="93" t="s">
        <v>49</v>
      </c>
      <c r="N85" s="400">
        <v>1</v>
      </c>
      <c r="O85" s="1059" t="s">
        <v>153</v>
      </c>
    </row>
    <row r="86" spans="1:15" ht="15" customHeight="1">
      <c r="A86" s="454">
        <v>2</v>
      </c>
      <c r="B86" s="460" t="s">
        <v>6</v>
      </c>
      <c r="C86" s="455" t="s">
        <v>48</v>
      </c>
      <c r="D86" s="456">
        <v>18</v>
      </c>
      <c r="E86" s="318"/>
      <c r="F86" s="318"/>
      <c r="G86" s="318"/>
      <c r="H86" s="319"/>
      <c r="I86" s="163"/>
      <c r="J86" s="318"/>
      <c r="K86" s="318"/>
      <c r="L86" s="318"/>
      <c r="M86" s="318" t="s">
        <v>50</v>
      </c>
      <c r="N86" s="320">
        <v>1</v>
      </c>
      <c r="O86" s="457" t="s">
        <v>153</v>
      </c>
    </row>
    <row r="87" spans="1:15" ht="20.25" customHeight="1" thickBot="1">
      <c r="A87" s="385">
        <v>3</v>
      </c>
      <c r="B87" s="719" t="s">
        <v>159</v>
      </c>
      <c r="C87" s="297" t="s">
        <v>57</v>
      </c>
      <c r="D87" s="227">
        <v>108</v>
      </c>
      <c r="E87" s="161"/>
      <c r="F87" s="162"/>
      <c r="G87" s="162"/>
      <c r="H87" s="162"/>
      <c r="I87" s="163"/>
      <c r="J87" s="177"/>
      <c r="K87" s="177">
        <v>3</v>
      </c>
      <c r="L87" s="177"/>
      <c r="M87" s="169" t="s">
        <v>49</v>
      </c>
      <c r="N87" s="178">
        <v>1</v>
      </c>
      <c r="O87" s="295" t="s">
        <v>152</v>
      </c>
    </row>
    <row r="88" spans="1:15" ht="15.75" customHeight="1">
      <c r="A88" s="239"/>
      <c r="B88" s="240"/>
      <c r="C88" s="262"/>
      <c r="D88" s="242">
        <f>SUM(D85:D87)</f>
        <v>234</v>
      </c>
      <c r="E88" s="243"/>
      <c r="F88" s="243"/>
      <c r="G88" s="243"/>
      <c r="H88" s="243"/>
      <c r="I88" s="243"/>
      <c r="J88" s="243"/>
      <c r="K88" s="243"/>
      <c r="L88" s="243"/>
      <c r="M88" s="244"/>
      <c r="N88" s="243"/>
      <c r="O88" s="238"/>
    </row>
    <row r="89" spans="1:15" ht="15.75" customHeight="1" thickBot="1">
      <c r="A89" s="184"/>
      <c r="B89" s="1332" t="s">
        <v>389</v>
      </c>
      <c r="C89" s="1332"/>
      <c r="D89" s="1332"/>
      <c r="E89" s="1332"/>
      <c r="F89" s="1332"/>
      <c r="G89" s="1332"/>
      <c r="H89" s="1332"/>
      <c r="I89" s="1332"/>
      <c r="J89" s="1332"/>
      <c r="K89" s="1332"/>
      <c r="L89" s="1332"/>
      <c r="M89" s="1332"/>
      <c r="N89" s="1332"/>
      <c r="O89" s="1332"/>
    </row>
    <row r="90" spans="1:15" ht="22.5" customHeight="1">
      <c r="A90" s="454"/>
      <c r="B90" s="730" t="s">
        <v>169</v>
      </c>
      <c r="C90" s="249" t="s">
        <v>23</v>
      </c>
      <c r="D90" s="26">
        <v>108</v>
      </c>
      <c r="E90" s="12"/>
      <c r="F90" s="13"/>
      <c r="G90" s="14"/>
      <c r="H90" s="236"/>
      <c r="I90" s="144"/>
      <c r="J90" s="87"/>
      <c r="K90" s="86"/>
      <c r="L90" s="86">
        <v>3</v>
      </c>
      <c r="M90" s="85" t="s">
        <v>49</v>
      </c>
      <c r="N90" s="145">
        <v>1</v>
      </c>
      <c r="O90" s="375" t="s">
        <v>153</v>
      </c>
    </row>
    <row r="91" spans="1:15" ht="22.5" customHeight="1">
      <c r="A91" s="454">
        <v>2</v>
      </c>
      <c r="B91" s="62" t="s">
        <v>6</v>
      </c>
      <c r="C91" s="465" t="s">
        <v>45</v>
      </c>
      <c r="D91" s="227">
        <v>18</v>
      </c>
      <c r="E91" s="162"/>
      <c r="F91" s="162"/>
      <c r="G91" s="162"/>
      <c r="H91" s="221"/>
      <c r="I91" s="163"/>
      <c r="J91" s="162"/>
      <c r="K91" s="162"/>
      <c r="L91" s="162"/>
      <c r="M91" s="162" t="s">
        <v>50</v>
      </c>
      <c r="N91" s="163">
        <v>1</v>
      </c>
      <c r="O91" s="457" t="s">
        <v>153</v>
      </c>
    </row>
    <row r="92" spans="1:15" ht="19.5" customHeight="1" thickBot="1">
      <c r="A92" s="385">
        <v>3</v>
      </c>
      <c r="B92" s="253" t="s">
        <v>65</v>
      </c>
      <c r="C92" s="462" t="s">
        <v>45</v>
      </c>
      <c r="D92" s="269">
        <v>108</v>
      </c>
      <c r="E92" s="317"/>
      <c r="F92" s="318"/>
      <c r="G92" s="318"/>
      <c r="H92" s="319"/>
      <c r="I92" s="320"/>
      <c r="J92" s="463">
        <v>2</v>
      </c>
      <c r="K92" s="463"/>
      <c r="L92" s="463">
        <v>1</v>
      </c>
      <c r="M92" s="464" t="s">
        <v>49</v>
      </c>
      <c r="N92" s="320">
        <v>2</v>
      </c>
      <c r="O92" s="295" t="s">
        <v>152</v>
      </c>
    </row>
    <row r="93" spans="1:15" ht="14.25" customHeight="1">
      <c r="A93" s="239"/>
      <c r="B93" s="321"/>
      <c r="C93" s="241"/>
      <c r="D93" s="242">
        <f>SUM(D90:D92)</f>
        <v>234</v>
      </c>
      <c r="E93" s="322"/>
      <c r="F93" s="322"/>
      <c r="G93" s="322"/>
      <c r="H93" s="322"/>
      <c r="I93" s="322"/>
      <c r="J93" s="322"/>
      <c r="K93" s="322"/>
      <c r="L93" s="322"/>
      <c r="M93" s="323"/>
      <c r="N93" s="322"/>
      <c r="O93" s="316"/>
    </row>
    <row r="94" spans="1:15" ht="15.75" customHeight="1" thickBot="1">
      <c r="A94" s="184"/>
      <c r="B94" s="1332" t="s">
        <v>390</v>
      </c>
      <c r="C94" s="1332"/>
      <c r="D94" s="1332"/>
      <c r="E94" s="1332"/>
      <c r="F94" s="1332"/>
      <c r="G94" s="1332"/>
      <c r="H94" s="1332"/>
      <c r="I94" s="1332"/>
      <c r="J94" s="1332"/>
      <c r="K94" s="1332"/>
      <c r="L94" s="1332"/>
      <c r="M94" s="1332"/>
      <c r="N94" s="1332"/>
      <c r="O94" s="1332"/>
    </row>
    <row r="95" spans="1:15" ht="19.5" customHeight="1">
      <c r="A95" s="454"/>
      <c r="B95" s="730" t="s">
        <v>169</v>
      </c>
      <c r="C95" s="249" t="s">
        <v>23</v>
      </c>
      <c r="D95" s="26">
        <v>108</v>
      </c>
      <c r="E95" s="12"/>
      <c r="F95" s="13"/>
      <c r="G95" s="14"/>
      <c r="H95" s="236"/>
      <c r="I95" s="144"/>
      <c r="J95" s="87"/>
      <c r="K95" s="86"/>
      <c r="L95" s="86">
        <v>3</v>
      </c>
      <c r="M95" s="85" t="s">
        <v>49</v>
      </c>
      <c r="N95" s="145">
        <v>1</v>
      </c>
      <c r="O95" s="375" t="s">
        <v>153</v>
      </c>
    </row>
    <row r="96" spans="1:15" ht="14.25" customHeight="1">
      <c r="A96" s="454">
        <v>2</v>
      </c>
      <c r="B96" s="62" t="s">
        <v>6</v>
      </c>
      <c r="C96" s="465" t="s">
        <v>72</v>
      </c>
      <c r="D96" s="227">
        <v>18</v>
      </c>
      <c r="E96" s="162"/>
      <c r="F96" s="162"/>
      <c r="G96" s="162"/>
      <c r="H96" s="221"/>
      <c r="I96" s="163"/>
      <c r="J96" s="162"/>
      <c r="K96" s="162"/>
      <c r="L96" s="162"/>
      <c r="M96" s="162" t="s">
        <v>50</v>
      </c>
      <c r="N96" s="163">
        <v>1</v>
      </c>
      <c r="O96" s="457" t="s">
        <v>153</v>
      </c>
    </row>
    <row r="97" spans="1:15" ht="21" customHeight="1" thickBot="1">
      <c r="A97" s="385">
        <v>3</v>
      </c>
      <c r="B97" s="250" t="s">
        <v>87</v>
      </c>
      <c r="C97" s="255" t="s">
        <v>72</v>
      </c>
      <c r="D97" s="269">
        <v>108</v>
      </c>
      <c r="E97" s="161"/>
      <c r="F97" s="162"/>
      <c r="G97" s="162"/>
      <c r="H97" s="162"/>
      <c r="I97" s="163"/>
      <c r="J97" s="165">
        <v>2</v>
      </c>
      <c r="K97" s="165"/>
      <c r="L97" s="165">
        <v>1</v>
      </c>
      <c r="M97" s="169" t="s">
        <v>49</v>
      </c>
      <c r="N97" s="163">
        <v>2</v>
      </c>
      <c r="O97" s="295" t="s">
        <v>152</v>
      </c>
    </row>
    <row r="98" spans="1:15" ht="14.25" customHeight="1">
      <c r="A98" s="239"/>
      <c r="B98" s="240"/>
      <c r="C98" s="241"/>
      <c r="D98" s="242">
        <f>SUM(D95:D97)</f>
        <v>234</v>
      </c>
      <c r="E98" s="243"/>
      <c r="F98" s="243"/>
      <c r="G98" s="243"/>
      <c r="H98" s="243"/>
      <c r="I98" s="243"/>
      <c r="J98" s="243"/>
      <c r="K98" s="243"/>
      <c r="L98" s="243"/>
      <c r="M98" s="244"/>
      <c r="N98" s="243"/>
      <c r="O98" s="238"/>
    </row>
    <row r="99" spans="1:15" ht="16.5" thickBot="1">
      <c r="A99" s="184"/>
      <c r="B99" s="1332" t="s">
        <v>391</v>
      </c>
      <c r="C99" s="1332"/>
      <c r="D99" s="1332"/>
      <c r="E99" s="1332"/>
      <c r="F99" s="1332"/>
      <c r="G99" s="1332"/>
      <c r="H99" s="1332"/>
      <c r="I99" s="1332"/>
      <c r="J99" s="1332"/>
      <c r="K99" s="1332"/>
      <c r="L99" s="1332"/>
      <c r="M99" s="1332"/>
      <c r="N99" s="1332"/>
      <c r="O99" s="1332"/>
    </row>
    <row r="100" spans="1:15" ht="18" customHeight="1">
      <c r="A100" s="454"/>
      <c r="B100" s="730" t="s">
        <v>169</v>
      </c>
      <c r="C100" s="249" t="s">
        <v>23</v>
      </c>
      <c r="D100" s="26">
        <v>108</v>
      </c>
      <c r="E100" s="12"/>
      <c r="F100" s="13"/>
      <c r="G100" s="14"/>
      <c r="H100" s="236"/>
      <c r="I100" s="144"/>
      <c r="J100" s="87"/>
      <c r="K100" s="86"/>
      <c r="L100" s="86">
        <v>3</v>
      </c>
      <c r="M100" s="85" t="s">
        <v>49</v>
      </c>
      <c r="N100" s="145">
        <v>1</v>
      </c>
      <c r="O100" s="375" t="s">
        <v>153</v>
      </c>
    </row>
    <row r="101" spans="1:15" ht="15.75" customHeight="1">
      <c r="A101" s="454">
        <v>2</v>
      </c>
      <c r="B101" s="62" t="s">
        <v>6</v>
      </c>
      <c r="C101" s="465" t="s">
        <v>72</v>
      </c>
      <c r="D101" s="227">
        <v>18</v>
      </c>
      <c r="E101" s="162"/>
      <c r="F101" s="162"/>
      <c r="G101" s="162"/>
      <c r="H101" s="221"/>
      <c r="I101" s="163"/>
      <c r="J101" s="162"/>
      <c r="K101" s="162"/>
      <c r="L101" s="162"/>
      <c r="M101" s="162" t="s">
        <v>50</v>
      </c>
      <c r="N101" s="163">
        <v>1</v>
      </c>
      <c r="O101" s="457" t="s">
        <v>153</v>
      </c>
    </row>
    <row r="102" spans="1:15" ht="21" thickBot="1">
      <c r="A102" s="385">
        <v>3</v>
      </c>
      <c r="B102" s="389" t="s">
        <v>65</v>
      </c>
      <c r="C102" s="256" t="s">
        <v>45</v>
      </c>
      <c r="D102" s="259">
        <v>108</v>
      </c>
      <c r="E102" s="164"/>
      <c r="F102" s="165"/>
      <c r="G102" s="165"/>
      <c r="H102" s="165"/>
      <c r="I102" s="166"/>
      <c r="J102" s="165">
        <v>2</v>
      </c>
      <c r="K102" s="165"/>
      <c r="L102" s="165">
        <v>1</v>
      </c>
      <c r="M102" s="169" t="s">
        <v>49</v>
      </c>
      <c r="N102" s="166">
        <v>2</v>
      </c>
      <c r="O102" s="295" t="s">
        <v>152</v>
      </c>
    </row>
    <row r="103" spans="2:15" ht="21">
      <c r="B103" s="139"/>
      <c r="C103" s="71"/>
      <c r="D103" s="140">
        <f>SUM(D100:D102)</f>
        <v>234</v>
      </c>
      <c r="E103" s="139"/>
      <c r="F103" s="141"/>
      <c r="G103" s="139"/>
      <c r="H103" s="139"/>
      <c r="I103" s="139"/>
      <c r="J103" s="139"/>
      <c r="K103" s="141"/>
      <c r="L103" s="139"/>
      <c r="M103" s="139"/>
      <c r="N103" s="139"/>
      <c r="O103" s="139"/>
    </row>
    <row r="104" spans="1:15" ht="15" customHeight="1">
      <c r="A104" s="5"/>
      <c r="B104" s="372"/>
      <c r="C104" s="373"/>
      <c r="D104" s="58"/>
      <c r="E104" s="8"/>
      <c r="F104" s="31"/>
      <c r="G104" s="9" t="s">
        <v>70</v>
      </c>
      <c r="H104" s="61">
        <f>COUNTIF(H8:H29,"е")+1</f>
        <v>3</v>
      </c>
      <c r="I104" s="61"/>
      <c r="J104" s="5"/>
      <c r="K104" s="31"/>
      <c r="L104" s="9" t="s">
        <v>70</v>
      </c>
      <c r="M104" s="61">
        <f>COUNTIF(M8:M29,"е")</f>
        <v>2</v>
      </c>
      <c r="N104" s="61"/>
      <c r="O104" s="5"/>
    </row>
    <row r="105" spans="1:15" ht="17.25" customHeight="1">
      <c r="A105" s="70"/>
      <c r="B105" s="372"/>
      <c r="C105" s="373"/>
      <c r="D105" s="54"/>
      <c r="E105" s="8"/>
      <c r="F105" s="8"/>
      <c r="G105" s="9" t="s">
        <v>18</v>
      </c>
      <c r="H105" s="61">
        <f>COUNTIF(H8:H29,"з")+1</f>
        <v>7</v>
      </c>
      <c r="I105" s="31"/>
      <c r="J105" s="1"/>
      <c r="K105" s="8"/>
      <c r="L105" s="9" t="s">
        <v>18</v>
      </c>
      <c r="M105" s="61">
        <f>COUNTIF(M8:M29,"з")+1</f>
        <v>4</v>
      </c>
      <c r="N105" s="31"/>
      <c r="O105" s="1"/>
    </row>
    <row r="106" spans="1:15" ht="15.75" customHeight="1">
      <c r="A106" s="70"/>
      <c r="B106" s="372"/>
      <c r="C106" s="374"/>
      <c r="D106" s="54"/>
      <c r="E106" s="8"/>
      <c r="F106" s="8"/>
      <c r="G106" s="9" t="s">
        <v>123</v>
      </c>
      <c r="H106" s="61">
        <f>SUM(I9:I29)+2</f>
        <v>17</v>
      </c>
      <c r="I106" s="31"/>
      <c r="J106" s="1"/>
      <c r="K106" s="8"/>
      <c r="L106" s="9" t="s">
        <v>123</v>
      </c>
      <c r="M106" s="61">
        <f>SUM(N9:N29)+2</f>
        <v>12</v>
      </c>
      <c r="N106" s="31"/>
      <c r="O106" s="1"/>
    </row>
    <row r="107" spans="3:15" ht="18">
      <c r="C107" s="1201" t="s">
        <v>340</v>
      </c>
      <c r="D107" s="1194"/>
      <c r="E107" s="1194"/>
      <c r="F107" s="1194"/>
      <c r="G107" s="1194"/>
      <c r="H107" s="1194"/>
      <c r="I107" s="1194"/>
      <c r="J107" s="1194"/>
      <c r="K107" s="1194"/>
      <c r="L107" s="1194"/>
      <c r="M107" s="1194"/>
      <c r="N107" s="1194"/>
      <c r="O107" s="1194"/>
    </row>
  </sheetData>
  <sheetProtection/>
  <mergeCells count="37">
    <mergeCell ref="C107:O107"/>
    <mergeCell ref="A2:O2"/>
    <mergeCell ref="A3:N3"/>
    <mergeCell ref="A4:A7"/>
    <mergeCell ref="B4:B7"/>
    <mergeCell ref="C4:C7"/>
    <mergeCell ref="D4:D7"/>
    <mergeCell ref="E4:I4"/>
    <mergeCell ref="J4:N4"/>
    <mergeCell ref="O4:O7"/>
    <mergeCell ref="J6:L6"/>
    <mergeCell ref="H6:I6"/>
    <mergeCell ref="E5:I5"/>
    <mergeCell ref="J5:N5"/>
    <mergeCell ref="E6:G6"/>
    <mergeCell ref="M6:N6"/>
    <mergeCell ref="A26:O26"/>
    <mergeCell ref="B30:C30"/>
    <mergeCell ref="A38:O38"/>
    <mergeCell ref="B8:O8"/>
    <mergeCell ref="B31:I31"/>
    <mergeCell ref="B25:O25"/>
    <mergeCell ref="B42:C42"/>
    <mergeCell ref="A43:O43"/>
    <mergeCell ref="B47:C47"/>
    <mergeCell ref="A48:O48"/>
    <mergeCell ref="B74:I74"/>
    <mergeCell ref="A53:O53"/>
    <mergeCell ref="B99:O99"/>
    <mergeCell ref="B89:O89"/>
    <mergeCell ref="B94:O94"/>
    <mergeCell ref="B58:O58"/>
    <mergeCell ref="B59:O59"/>
    <mergeCell ref="B84:O84"/>
    <mergeCell ref="B69:C69"/>
    <mergeCell ref="B64:Y64"/>
    <mergeCell ref="B79:L79"/>
  </mergeCells>
  <printOptions/>
  <pageMargins left="0.75" right="0.75" top="1" bottom="1" header="0.5" footer="0.5"/>
  <pageSetup horizontalDpi="120" verticalDpi="120" orientation="landscape" paperSize="9" scale="59" r:id="rId2"/>
  <rowBreaks count="2" manualBreakCount="2">
    <brk id="42" max="14" man="1"/>
    <brk id="78" max="14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Z34"/>
  <sheetViews>
    <sheetView tabSelected="1" zoomScale="75" zoomScaleNormal="75" zoomScaleSheetLayoutView="50" zoomScalePageLayoutView="0" workbookViewId="0" topLeftCell="B1">
      <selection activeCell="AF16" sqref="AF16"/>
    </sheetView>
  </sheetViews>
  <sheetFormatPr defaultColWidth="9.140625" defaultRowHeight="12.75"/>
  <cols>
    <col min="1" max="1" width="1.8515625" style="1" hidden="1" customWidth="1"/>
    <col min="2" max="2" width="4.140625" style="1" customWidth="1"/>
    <col min="3" max="3" width="28.00390625" style="1" customWidth="1"/>
    <col min="4" max="4" width="22.7109375" style="1" customWidth="1"/>
    <col min="5" max="5" width="6.421875" style="1" customWidth="1"/>
    <col min="6" max="6" width="4.7109375" style="1" customWidth="1"/>
    <col min="7" max="7" width="4.57421875" style="1" customWidth="1"/>
    <col min="8" max="8" width="5.00390625" style="1" customWidth="1"/>
    <col min="9" max="9" width="7.00390625" style="1" customWidth="1"/>
    <col min="10" max="10" width="7.421875" style="1" customWidth="1"/>
    <col min="11" max="11" width="5.57421875" style="1" customWidth="1"/>
    <col min="12" max="12" width="5.00390625" style="1" customWidth="1"/>
    <col min="13" max="13" width="5.28125" style="1" customWidth="1"/>
    <col min="14" max="14" width="6.421875" style="1" customWidth="1"/>
    <col min="15" max="15" width="6.7109375" style="1" customWidth="1"/>
    <col min="16" max="16" width="5.00390625" style="1" customWidth="1"/>
    <col min="17" max="17" width="5.140625" style="1" customWidth="1"/>
    <col min="18" max="18" width="5.57421875" style="1" customWidth="1"/>
    <col min="19" max="19" width="6.8515625" style="1" customWidth="1"/>
    <col min="20" max="20" width="7.421875" style="1" customWidth="1"/>
    <col min="21" max="21" width="5.7109375" style="1" customWidth="1"/>
    <col min="22" max="22" width="6.00390625" style="1" customWidth="1"/>
    <col min="23" max="23" width="5.421875" style="1" customWidth="1"/>
    <col min="24" max="24" width="6.28125" style="1" customWidth="1"/>
    <col min="25" max="25" width="8.28125" style="1" customWidth="1"/>
    <col min="26" max="26" width="19.28125" style="1" customWidth="1"/>
    <col min="27" max="16384" width="9.140625" style="1" customWidth="1"/>
  </cols>
  <sheetData>
    <row r="1" spans="2:26" ht="18">
      <c r="B1" s="1232" t="s">
        <v>407</v>
      </c>
      <c r="C1" s="1233"/>
      <c r="D1" s="1233"/>
      <c r="E1" s="1233"/>
      <c r="F1" s="1233"/>
      <c r="G1" s="1233"/>
      <c r="H1" s="1233"/>
      <c r="I1" s="1233"/>
      <c r="J1" s="1233"/>
      <c r="K1" s="1233"/>
      <c r="L1" s="1233"/>
      <c r="M1" s="1233"/>
      <c r="N1" s="1233"/>
      <c r="O1" s="1233"/>
      <c r="P1" s="1233"/>
      <c r="Q1" s="1233"/>
      <c r="R1" s="1233"/>
      <c r="S1" s="1233"/>
      <c r="T1" s="1233"/>
      <c r="U1" s="1233"/>
      <c r="V1" s="1233"/>
      <c r="W1" s="1233"/>
      <c r="X1" s="1233"/>
      <c r="Y1" s="1233"/>
      <c r="Z1" s="1194"/>
    </row>
    <row r="2" spans="2:26" ht="21" thickBot="1">
      <c r="B2" s="466"/>
      <c r="C2" s="1372" t="s">
        <v>408</v>
      </c>
      <c r="D2" s="1373"/>
      <c r="E2" s="1373"/>
      <c r="F2" s="1373"/>
      <c r="G2" s="1373"/>
      <c r="H2" s="1373"/>
      <c r="I2" s="1373"/>
      <c r="J2" s="1373"/>
      <c r="K2" s="1373"/>
      <c r="L2" s="1373"/>
      <c r="M2" s="1373"/>
      <c r="N2" s="1373"/>
      <c r="O2" s="1373"/>
      <c r="P2" s="1373"/>
      <c r="Q2" s="1373"/>
      <c r="R2" s="1373"/>
      <c r="S2" s="1373"/>
      <c r="T2" s="1373"/>
      <c r="U2" s="1374" t="s">
        <v>409</v>
      </c>
      <c r="V2" s="1375"/>
      <c r="W2" s="1375"/>
      <c r="X2" s="1375"/>
      <c r="Y2" s="1375"/>
      <c r="Z2" s="1068" t="s">
        <v>410</v>
      </c>
    </row>
    <row r="3" spans="2:26" ht="18.75" thickBot="1">
      <c r="B3" s="1101" t="s">
        <v>8</v>
      </c>
      <c r="C3" s="1145" t="s">
        <v>9</v>
      </c>
      <c r="D3" s="1376" t="s">
        <v>10</v>
      </c>
      <c r="E3" s="1174" t="s">
        <v>11</v>
      </c>
      <c r="F3" s="1151" t="s">
        <v>95</v>
      </c>
      <c r="G3" s="1114"/>
      <c r="H3" s="1114"/>
      <c r="I3" s="1114"/>
      <c r="J3" s="1114"/>
      <c r="K3" s="1114"/>
      <c r="L3" s="1114"/>
      <c r="M3" s="1114"/>
      <c r="N3" s="1114"/>
      <c r="O3" s="1114"/>
      <c r="P3" s="1151" t="s">
        <v>94</v>
      </c>
      <c r="Q3" s="1114"/>
      <c r="R3" s="1114"/>
      <c r="S3" s="1114"/>
      <c r="T3" s="1114"/>
      <c r="U3" s="1114"/>
      <c r="V3" s="1114"/>
      <c r="W3" s="1114"/>
      <c r="X3" s="1114"/>
      <c r="Y3" s="1377"/>
      <c r="Z3" s="1378" t="s">
        <v>12</v>
      </c>
    </row>
    <row r="4" spans="2:26" ht="15.75" customHeight="1">
      <c r="B4" s="1103"/>
      <c r="C4" s="1147"/>
      <c r="D4" s="1379"/>
      <c r="E4" s="1181"/>
      <c r="F4" s="1094" t="s">
        <v>411</v>
      </c>
      <c r="G4" s="1095"/>
      <c r="H4" s="1095"/>
      <c r="I4" s="1095"/>
      <c r="J4" s="1095"/>
      <c r="K4" s="1380" t="s">
        <v>412</v>
      </c>
      <c r="L4" s="1344"/>
      <c r="M4" s="1344"/>
      <c r="N4" s="1344"/>
      <c r="O4" s="1344"/>
      <c r="P4" s="1380" t="s">
        <v>413</v>
      </c>
      <c r="Q4" s="1344"/>
      <c r="R4" s="1344"/>
      <c r="S4" s="1344"/>
      <c r="T4" s="1344"/>
      <c r="U4" s="1380" t="s">
        <v>414</v>
      </c>
      <c r="V4" s="1344"/>
      <c r="W4" s="1344"/>
      <c r="X4" s="1344"/>
      <c r="Y4" s="1345"/>
      <c r="Z4" s="1381"/>
    </row>
    <row r="5" spans="2:26" ht="27" customHeight="1">
      <c r="B5" s="1103"/>
      <c r="C5" s="1147"/>
      <c r="D5" s="1379"/>
      <c r="E5" s="1181"/>
      <c r="F5" s="1348" t="s">
        <v>415</v>
      </c>
      <c r="G5" s="1349"/>
      <c r="H5" s="1349"/>
      <c r="I5" s="1337" t="s">
        <v>67</v>
      </c>
      <c r="J5" s="1338"/>
      <c r="K5" s="1348" t="s">
        <v>415</v>
      </c>
      <c r="L5" s="1349"/>
      <c r="M5" s="1349"/>
      <c r="N5" s="1337" t="s">
        <v>67</v>
      </c>
      <c r="O5" s="1338"/>
      <c r="P5" s="1382" t="s">
        <v>415</v>
      </c>
      <c r="Q5" s="1349"/>
      <c r="R5" s="1349"/>
      <c r="S5" s="1337" t="s">
        <v>67</v>
      </c>
      <c r="T5" s="1338"/>
      <c r="U5" s="1348" t="s">
        <v>415</v>
      </c>
      <c r="V5" s="1349"/>
      <c r="W5" s="1349"/>
      <c r="X5" s="1337" t="s">
        <v>67</v>
      </c>
      <c r="Y5" s="1338"/>
      <c r="Z5" s="1381"/>
    </row>
    <row r="6" spans="2:26" ht="57.75" customHeight="1" thickBot="1">
      <c r="B6" s="1104"/>
      <c r="C6" s="1148"/>
      <c r="D6" s="1383"/>
      <c r="E6" s="1182"/>
      <c r="F6" s="270" t="s">
        <v>13</v>
      </c>
      <c r="G6" s="81" t="s">
        <v>14</v>
      </c>
      <c r="H6" s="81" t="s">
        <v>15</v>
      </c>
      <c r="I6" s="79" t="s">
        <v>68</v>
      </c>
      <c r="J6" s="80" t="s">
        <v>71</v>
      </c>
      <c r="K6" s="1384" t="s">
        <v>13</v>
      </c>
      <c r="L6" s="81" t="s">
        <v>14</v>
      </c>
      <c r="M6" s="81" t="s">
        <v>15</v>
      </c>
      <c r="N6" s="79" t="s">
        <v>416</v>
      </c>
      <c r="O6" s="80" t="s">
        <v>71</v>
      </c>
      <c r="P6" s="77" t="s">
        <v>13</v>
      </c>
      <c r="Q6" s="78" t="s">
        <v>14</v>
      </c>
      <c r="R6" s="78" t="s">
        <v>15</v>
      </c>
      <c r="S6" s="79" t="s">
        <v>68</v>
      </c>
      <c r="T6" s="1385" t="s">
        <v>71</v>
      </c>
      <c r="U6" s="77" t="s">
        <v>13</v>
      </c>
      <c r="V6" s="78" t="s">
        <v>14</v>
      </c>
      <c r="W6" s="78" t="s">
        <v>15</v>
      </c>
      <c r="X6" s="79" t="s">
        <v>68</v>
      </c>
      <c r="Y6" s="1386" t="s">
        <v>71</v>
      </c>
      <c r="Z6" s="1387"/>
    </row>
    <row r="7" spans="2:26" ht="16.5" customHeight="1" thickBot="1">
      <c r="B7" s="1388" t="s">
        <v>165</v>
      </c>
      <c r="C7" s="1389"/>
      <c r="D7" s="1389"/>
      <c r="E7" s="1389"/>
      <c r="F7" s="1389"/>
      <c r="G7" s="1389"/>
      <c r="H7" s="1389"/>
      <c r="I7" s="1389"/>
      <c r="J7" s="1389"/>
      <c r="K7" s="1389"/>
      <c r="L7" s="1389"/>
      <c r="M7" s="1389"/>
      <c r="N7" s="1389"/>
      <c r="O7" s="1389"/>
      <c r="P7" s="1389"/>
      <c r="Q7" s="1389"/>
      <c r="R7" s="1389"/>
      <c r="S7" s="1389"/>
      <c r="T7" s="1389"/>
      <c r="U7" s="1389"/>
      <c r="V7" s="1389"/>
      <c r="W7" s="1389"/>
      <c r="X7" s="1389"/>
      <c r="Y7" s="1389"/>
      <c r="Z7" s="1390"/>
    </row>
    <row r="8" spans="2:26" ht="27" customHeight="1">
      <c r="B8" s="109">
        <v>1</v>
      </c>
      <c r="C8" s="1391" t="s">
        <v>16</v>
      </c>
      <c r="D8" s="64" t="s">
        <v>62</v>
      </c>
      <c r="E8" s="45">
        <v>54</v>
      </c>
      <c r="F8" s="109"/>
      <c r="G8" s="101"/>
      <c r="H8" s="101"/>
      <c r="I8" s="1392"/>
      <c r="J8" s="84"/>
      <c r="K8" s="87"/>
      <c r="L8" s="86"/>
      <c r="M8" s="86"/>
      <c r="N8" s="1392"/>
      <c r="O8" s="86"/>
      <c r="P8" s="109">
        <v>2</v>
      </c>
      <c r="Q8" s="101"/>
      <c r="R8" s="101">
        <v>0.5</v>
      </c>
      <c r="S8" s="1393" t="s">
        <v>197</v>
      </c>
      <c r="T8" s="1394">
        <v>2</v>
      </c>
      <c r="U8" s="109"/>
      <c r="V8" s="101"/>
      <c r="W8" s="101"/>
      <c r="X8" s="1392"/>
      <c r="Y8" s="1394"/>
      <c r="Z8" s="1395"/>
    </row>
    <row r="9" spans="2:26" ht="28.5" customHeight="1">
      <c r="B9" s="95">
        <v>2</v>
      </c>
      <c r="C9" s="1396" t="s">
        <v>417</v>
      </c>
      <c r="D9" s="64" t="s">
        <v>62</v>
      </c>
      <c r="E9" s="45">
        <v>54</v>
      </c>
      <c r="F9" s="95"/>
      <c r="G9" s="91"/>
      <c r="H9" s="91"/>
      <c r="I9" s="91"/>
      <c r="J9" s="94"/>
      <c r="K9" s="95"/>
      <c r="L9" s="91"/>
      <c r="M9" s="91">
        <v>2</v>
      </c>
      <c r="N9" s="1397" t="s">
        <v>197</v>
      </c>
      <c r="O9" s="91">
        <v>1</v>
      </c>
      <c r="P9" s="95"/>
      <c r="Q9" s="91"/>
      <c r="R9" s="91"/>
      <c r="S9" s="1397"/>
      <c r="T9" s="91"/>
      <c r="U9" s="95"/>
      <c r="V9" s="91"/>
      <c r="W9" s="91"/>
      <c r="X9" s="1397"/>
      <c r="Y9" s="97"/>
      <c r="Z9" s="1398"/>
    </row>
    <row r="10" spans="2:26" ht="28.5" customHeight="1">
      <c r="B10" s="95">
        <v>3</v>
      </c>
      <c r="C10" s="1399" t="s">
        <v>208</v>
      </c>
      <c r="D10" s="1400" t="s">
        <v>59</v>
      </c>
      <c r="E10" s="42">
        <v>54</v>
      </c>
      <c r="F10" s="95"/>
      <c r="G10" s="91"/>
      <c r="H10" s="91"/>
      <c r="I10" s="101"/>
      <c r="J10" s="84"/>
      <c r="K10" s="95"/>
      <c r="L10" s="91"/>
      <c r="M10" s="91"/>
      <c r="N10" s="1393"/>
      <c r="O10" s="101"/>
      <c r="P10" s="110">
        <v>2</v>
      </c>
      <c r="Q10" s="111">
        <v>1</v>
      </c>
      <c r="R10" s="112"/>
      <c r="S10" s="85" t="s">
        <v>49</v>
      </c>
      <c r="T10" s="101">
        <v>2</v>
      </c>
      <c r="U10" s="110"/>
      <c r="V10" s="111"/>
      <c r="W10" s="112"/>
      <c r="X10" s="85"/>
      <c r="Y10" s="1401"/>
      <c r="Z10" s="1398"/>
    </row>
    <row r="11" spans="2:26" ht="18.75" customHeight="1">
      <c r="B11" s="95">
        <v>4</v>
      </c>
      <c r="C11" s="1396" t="s">
        <v>19</v>
      </c>
      <c r="D11" s="1402" t="s">
        <v>24</v>
      </c>
      <c r="E11" s="45"/>
      <c r="F11" s="95"/>
      <c r="G11" s="91"/>
      <c r="H11" s="91">
        <v>4</v>
      </c>
      <c r="I11" s="91"/>
      <c r="J11" s="1403">
        <v>1</v>
      </c>
      <c r="K11" s="95"/>
      <c r="L11" s="91"/>
      <c r="M11" s="91">
        <v>4</v>
      </c>
      <c r="N11" s="1397"/>
      <c r="O11" s="101">
        <v>1</v>
      </c>
      <c r="P11" s="95"/>
      <c r="Q11" s="91"/>
      <c r="R11" s="91">
        <v>4</v>
      </c>
      <c r="S11" s="279"/>
      <c r="T11" s="101">
        <v>1</v>
      </c>
      <c r="U11" s="95"/>
      <c r="V11" s="91"/>
      <c r="W11" s="91">
        <v>4</v>
      </c>
      <c r="X11" s="1392" t="s">
        <v>49</v>
      </c>
      <c r="Y11" s="1401">
        <v>1</v>
      </c>
      <c r="Z11" s="1398"/>
    </row>
    <row r="12" spans="2:26" ht="15" customHeight="1">
      <c r="B12" s="109">
        <v>5</v>
      </c>
      <c r="C12" s="1404" t="s">
        <v>20</v>
      </c>
      <c r="D12" s="1405" t="s">
        <v>25</v>
      </c>
      <c r="E12" s="1406">
        <v>504</v>
      </c>
      <c r="F12" s="95">
        <v>4</v>
      </c>
      <c r="G12" s="91"/>
      <c r="H12" s="91">
        <v>2</v>
      </c>
      <c r="I12" s="91"/>
      <c r="J12" s="1403">
        <v>1</v>
      </c>
      <c r="K12" s="95">
        <v>4</v>
      </c>
      <c r="L12" s="91"/>
      <c r="M12" s="91">
        <v>2</v>
      </c>
      <c r="N12" s="85" t="s">
        <v>49</v>
      </c>
      <c r="O12" s="101">
        <v>2</v>
      </c>
      <c r="P12" s="95">
        <v>4</v>
      </c>
      <c r="Q12" s="91"/>
      <c r="R12" s="91">
        <v>4</v>
      </c>
      <c r="S12" s="1392"/>
      <c r="T12" s="101">
        <v>1</v>
      </c>
      <c r="U12" s="95">
        <v>4</v>
      </c>
      <c r="V12" s="91"/>
      <c r="W12" s="91">
        <v>4</v>
      </c>
      <c r="X12" s="1392" t="s">
        <v>197</v>
      </c>
      <c r="Y12" s="1401">
        <v>2</v>
      </c>
      <c r="Z12" s="1398"/>
    </row>
    <row r="13" spans="2:26" ht="44.25" customHeight="1">
      <c r="B13" s="87">
        <v>6</v>
      </c>
      <c r="C13" s="1407" t="s">
        <v>80</v>
      </c>
      <c r="D13" s="64" t="s">
        <v>418</v>
      </c>
      <c r="E13" s="45">
        <v>108</v>
      </c>
      <c r="F13" s="45">
        <v>1</v>
      </c>
      <c r="G13" s="46">
        <v>2</v>
      </c>
      <c r="H13" s="91"/>
      <c r="I13" s="85"/>
      <c r="J13" s="94">
        <v>2</v>
      </c>
      <c r="K13" s="95"/>
      <c r="L13" s="91">
        <v>2</v>
      </c>
      <c r="M13" s="91"/>
      <c r="N13" s="85" t="s">
        <v>49</v>
      </c>
      <c r="O13" s="101">
        <v>1</v>
      </c>
      <c r="P13" s="528"/>
      <c r="Q13" s="91"/>
      <c r="R13" s="91"/>
      <c r="S13" s="1393"/>
      <c r="T13" s="101"/>
      <c r="U13" s="528"/>
      <c r="V13" s="91"/>
      <c r="W13" s="91"/>
      <c r="X13" s="1397"/>
      <c r="Y13" s="97"/>
      <c r="Z13" s="1398"/>
    </row>
    <row r="14" spans="2:26" ht="18.75" customHeight="1">
      <c r="B14" s="95">
        <v>7</v>
      </c>
      <c r="C14" s="1408" t="s">
        <v>21</v>
      </c>
      <c r="D14" s="1407" t="s">
        <v>26</v>
      </c>
      <c r="E14" s="1406">
        <v>324</v>
      </c>
      <c r="F14" s="109">
        <v>2</v>
      </c>
      <c r="G14" s="101">
        <v>1</v>
      </c>
      <c r="H14" s="101"/>
      <c r="I14" s="126"/>
      <c r="J14" s="84">
        <v>1</v>
      </c>
      <c r="K14" s="109">
        <v>2</v>
      </c>
      <c r="L14" s="101">
        <v>2</v>
      </c>
      <c r="M14" s="101"/>
      <c r="N14" s="85" t="s">
        <v>49</v>
      </c>
      <c r="O14" s="101">
        <v>2</v>
      </c>
      <c r="P14" s="109">
        <v>3</v>
      </c>
      <c r="Q14" s="101">
        <v>2</v>
      </c>
      <c r="R14" s="101"/>
      <c r="S14" s="1393"/>
      <c r="T14" s="101">
        <v>1</v>
      </c>
      <c r="U14" s="109">
        <v>3</v>
      </c>
      <c r="V14" s="101">
        <v>2</v>
      </c>
      <c r="W14" s="101"/>
      <c r="X14" s="1393" t="s">
        <v>197</v>
      </c>
      <c r="Y14" s="1401">
        <v>2</v>
      </c>
      <c r="Z14" s="1398"/>
    </row>
    <row r="15" spans="2:26" ht="18">
      <c r="B15" s="1080">
        <v>8</v>
      </c>
      <c r="C15" s="1408" t="s">
        <v>89</v>
      </c>
      <c r="D15" s="1407" t="s">
        <v>27</v>
      </c>
      <c r="E15" s="1406">
        <v>162</v>
      </c>
      <c r="F15" s="95">
        <v>2</v>
      </c>
      <c r="G15" s="91">
        <v>2</v>
      </c>
      <c r="H15" s="91"/>
      <c r="I15" s="101"/>
      <c r="J15" s="84">
        <v>1</v>
      </c>
      <c r="K15" s="95">
        <v>2</v>
      </c>
      <c r="L15" s="91">
        <v>2</v>
      </c>
      <c r="M15" s="91"/>
      <c r="N15" s="1393" t="s">
        <v>197</v>
      </c>
      <c r="O15" s="101">
        <v>2</v>
      </c>
      <c r="P15" s="95"/>
      <c r="Q15" s="91"/>
      <c r="R15" s="91"/>
      <c r="S15" s="1393"/>
      <c r="T15" s="101"/>
      <c r="U15" s="95"/>
      <c r="V15" s="91"/>
      <c r="W15" s="91"/>
      <c r="X15" s="1397"/>
      <c r="Y15" s="1401"/>
      <c r="Z15" s="1398"/>
    </row>
    <row r="16" spans="2:26" ht="25.5">
      <c r="B16" s="1409">
        <v>9</v>
      </c>
      <c r="C16" s="1410" t="s">
        <v>61</v>
      </c>
      <c r="D16" s="1411" t="s">
        <v>275</v>
      </c>
      <c r="E16" s="42">
        <v>54</v>
      </c>
      <c r="F16" s="95"/>
      <c r="G16" s="91"/>
      <c r="H16" s="91"/>
      <c r="I16" s="1393"/>
      <c r="J16" s="101"/>
      <c r="K16" s="95"/>
      <c r="L16" s="91"/>
      <c r="M16" s="91"/>
      <c r="N16" s="1393"/>
      <c r="O16" s="101"/>
      <c r="P16" s="110"/>
      <c r="Q16" s="111"/>
      <c r="R16" s="112"/>
      <c r="S16" s="279"/>
      <c r="T16" s="101"/>
      <c r="U16" s="95">
        <v>2</v>
      </c>
      <c r="V16" s="91">
        <v>1</v>
      </c>
      <c r="W16" s="91"/>
      <c r="X16" s="1393" t="s">
        <v>197</v>
      </c>
      <c r="Y16" s="101">
        <v>2</v>
      </c>
      <c r="Z16" s="1398"/>
    </row>
    <row r="17" spans="2:26" ht="31.5">
      <c r="B17" s="1409">
        <v>10</v>
      </c>
      <c r="C17" s="1412" t="s">
        <v>419</v>
      </c>
      <c r="D17" s="1413" t="s">
        <v>420</v>
      </c>
      <c r="E17" s="42">
        <v>108</v>
      </c>
      <c r="F17" s="95"/>
      <c r="G17" s="91"/>
      <c r="H17" s="91">
        <v>2</v>
      </c>
      <c r="I17" s="101"/>
      <c r="J17" s="84">
        <v>1</v>
      </c>
      <c r="K17" s="95"/>
      <c r="L17" s="91"/>
      <c r="M17" s="91">
        <v>3</v>
      </c>
      <c r="N17" s="85" t="s">
        <v>49</v>
      </c>
      <c r="O17" s="101">
        <v>1</v>
      </c>
      <c r="P17" s="110"/>
      <c r="Q17" s="111"/>
      <c r="R17" s="112"/>
      <c r="S17" s="279"/>
      <c r="T17" s="101"/>
      <c r="U17" s="110"/>
      <c r="V17" s="111"/>
      <c r="W17" s="112"/>
      <c r="X17" s="100"/>
      <c r="Y17" s="1401"/>
      <c r="Z17" s="1398"/>
    </row>
    <row r="18" spans="2:26" ht="47.25">
      <c r="B18" s="1163">
        <v>11</v>
      </c>
      <c r="C18" s="1414" t="s">
        <v>421</v>
      </c>
      <c r="D18" s="1413" t="s">
        <v>422</v>
      </c>
      <c r="E18" s="42">
        <v>72</v>
      </c>
      <c r="F18" s="95">
        <v>2</v>
      </c>
      <c r="G18" s="91"/>
      <c r="H18" s="91">
        <v>2</v>
      </c>
      <c r="I18" s="101"/>
      <c r="J18" s="84">
        <v>2</v>
      </c>
      <c r="K18" s="95"/>
      <c r="L18" s="91"/>
      <c r="M18" s="91"/>
      <c r="N18" s="1393"/>
      <c r="O18" s="101"/>
      <c r="P18" s="110"/>
      <c r="Q18" s="111"/>
      <c r="R18" s="112"/>
      <c r="S18" s="279"/>
      <c r="T18" s="101"/>
      <c r="U18" s="110"/>
      <c r="V18" s="111"/>
      <c r="W18" s="112"/>
      <c r="X18" s="100"/>
      <c r="Y18" s="1401"/>
      <c r="Z18" s="1398"/>
    </row>
    <row r="19" spans="2:26" ht="39" customHeight="1">
      <c r="B19" s="1165"/>
      <c r="C19" s="1415" t="s">
        <v>423</v>
      </c>
      <c r="D19" s="1413" t="s">
        <v>420</v>
      </c>
      <c r="E19" s="42">
        <v>90</v>
      </c>
      <c r="F19" s="95"/>
      <c r="G19" s="91"/>
      <c r="H19" s="91"/>
      <c r="I19" s="101"/>
      <c r="J19" s="84"/>
      <c r="K19" s="95">
        <v>2</v>
      </c>
      <c r="L19" s="91"/>
      <c r="M19" s="91">
        <v>2</v>
      </c>
      <c r="N19" s="1393" t="s">
        <v>197</v>
      </c>
      <c r="O19" s="101">
        <v>2</v>
      </c>
      <c r="P19" s="110"/>
      <c r="Q19" s="111"/>
      <c r="R19" s="112"/>
      <c r="S19" s="279"/>
      <c r="T19" s="101"/>
      <c r="U19" s="110"/>
      <c r="V19" s="111"/>
      <c r="W19" s="112"/>
      <c r="X19" s="100"/>
      <c r="Y19" s="1401"/>
      <c r="Z19" s="1398"/>
    </row>
    <row r="20" spans="2:26" ht="31.5">
      <c r="B20" s="649">
        <v>12</v>
      </c>
      <c r="C20" s="1414" t="s">
        <v>308</v>
      </c>
      <c r="D20" s="1413" t="s">
        <v>424</v>
      </c>
      <c r="E20" s="42">
        <v>108</v>
      </c>
      <c r="F20" s="95">
        <v>4</v>
      </c>
      <c r="G20" s="91"/>
      <c r="H20" s="91">
        <v>1</v>
      </c>
      <c r="I20" s="85" t="s">
        <v>49</v>
      </c>
      <c r="J20" s="84">
        <v>3</v>
      </c>
      <c r="K20" s="95"/>
      <c r="L20" s="91"/>
      <c r="M20" s="91"/>
      <c r="N20" s="1393"/>
      <c r="O20" s="101"/>
      <c r="P20" s="110"/>
      <c r="Q20" s="111"/>
      <c r="R20" s="112"/>
      <c r="S20" s="279"/>
      <c r="T20" s="101"/>
      <c r="U20" s="110"/>
      <c r="V20" s="111"/>
      <c r="W20" s="112"/>
      <c r="X20" s="100"/>
      <c r="Y20" s="1401"/>
      <c r="Z20" s="1416" t="s">
        <v>425</v>
      </c>
    </row>
    <row r="21" spans="2:26" ht="16.5" customHeight="1">
      <c r="B21" s="649">
        <v>13</v>
      </c>
      <c r="C21" s="1414" t="s">
        <v>214</v>
      </c>
      <c r="D21" s="1417" t="s">
        <v>58</v>
      </c>
      <c r="E21" s="42">
        <v>54</v>
      </c>
      <c r="F21" s="95"/>
      <c r="G21" s="91"/>
      <c r="H21" s="91"/>
      <c r="I21" s="101"/>
      <c r="J21" s="84"/>
      <c r="K21" s="95"/>
      <c r="L21" s="91"/>
      <c r="M21" s="91"/>
      <c r="N21" s="1393"/>
      <c r="O21" s="101"/>
      <c r="P21" s="110"/>
      <c r="Q21" s="111"/>
      <c r="R21" s="112"/>
      <c r="S21" s="85"/>
      <c r="T21" s="1401"/>
      <c r="U21" s="110">
        <v>2</v>
      </c>
      <c r="V21" s="111">
        <v>1</v>
      </c>
      <c r="W21" s="112"/>
      <c r="X21" s="1393" t="s">
        <v>197</v>
      </c>
      <c r="Y21" s="1401">
        <v>3</v>
      </c>
      <c r="Z21" s="1398"/>
    </row>
    <row r="22" spans="2:26" ht="17.25" customHeight="1">
      <c r="B22" s="1409">
        <v>14</v>
      </c>
      <c r="C22" s="1412" t="s">
        <v>191</v>
      </c>
      <c r="D22" s="1417" t="s">
        <v>58</v>
      </c>
      <c r="E22" s="42">
        <v>54</v>
      </c>
      <c r="F22" s="95"/>
      <c r="G22" s="91"/>
      <c r="H22" s="91"/>
      <c r="I22" s="101"/>
      <c r="J22" s="84"/>
      <c r="K22" s="95"/>
      <c r="L22" s="91"/>
      <c r="M22" s="91"/>
      <c r="N22" s="1393"/>
      <c r="O22" s="101"/>
      <c r="P22" s="110"/>
      <c r="Q22" s="111"/>
      <c r="R22" s="112"/>
      <c r="S22" s="279"/>
      <c r="T22" s="101"/>
      <c r="U22" s="110">
        <v>2</v>
      </c>
      <c r="V22" s="111">
        <v>1</v>
      </c>
      <c r="W22" s="112"/>
      <c r="X22" s="85" t="s">
        <v>49</v>
      </c>
      <c r="Y22" s="1401">
        <v>3</v>
      </c>
      <c r="Z22" s="1398"/>
    </row>
    <row r="23" spans="2:26" ht="31.5">
      <c r="B23" s="1409">
        <v>15</v>
      </c>
      <c r="C23" s="1414" t="s">
        <v>426</v>
      </c>
      <c r="D23" s="1413" t="s">
        <v>424</v>
      </c>
      <c r="E23" s="1418">
        <v>108</v>
      </c>
      <c r="F23" s="505"/>
      <c r="G23" s="506"/>
      <c r="H23" s="506"/>
      <c r="I23" s="503"/>
      <c r="J23" s="1419"/>
      <c r="K23" s="505"/>
      <c r="L23" s="506"/>
      <c r="M23" s="506"/>
      <c r="N23" s="1420"/>
      <c r="O23" s="503"/>
      <c r="P23" s="110">
        <v>2</v>
      </c>
      <c r="Q23" s="112"/>
      <c r="R23" s="112">
        <v>1</v>
      </c>
      <c r="S23" s="86"/>
      <c r="T23" s="144"/>
      <c r="U23" s="110">
        <v>2</v>
      </c>
      <c r="V23" s="112"/>
      <c r="W23" s="112">
        <v>1</v>
      </c>
      <c r="X23" s="85" t="s">
        <v>49</v>
      </c>
      <c r="Y23" s="86">
        <v>2</v>
      </c>
      <c r="Z23" s="1416" t="s">
        <v>425</v>
      </c>
    </row>
    <row r="24" spans="2:26" ht="31.5">
      <c r="B24" s="1409">
        <v>16</v>
      </c>
      <c r="C24" s="1414" t="s">
        <v>427</v>
      </c>
      <c r="D24" s="1413" t="s">
        <v>30</v>
      </c>
      <c r="E24" s="44">
        <v>72</v>
      </c>
      <c r="F24" s="95"/>
      <c r="G24" s="91"/>
      <c r="H24" s="91"/>
      <c r="I24" s="101"/>
      <c r="J24" s="84"/>
      <c r="K24" s="95"/>
      <c r="L24" s="91"/>
      <c r="M24" s="91"/>
      <c r="N24" s="1393"/>
      <c r="O24" s="101"/>
      <c r="P24" s="95">
        <v>2</v>
      </c>
      <c r="Q24" s="91">
        <v>1</v>
      </c>
      <c r="R24" s="91"/>
      <c r="S24" s="85" t="s">
        <v>49</v>
      </c>
      <c r="T24" s="1401">
        <v>2</v>
      </c>
      <c r="U24" s="95"/>
      <c r="V24" s="91"/>
      <c r="W24" s="91"/>
      <c r="X24" s="1393"/>
      <c r="Y24" s="1401"/>
      <c r="Z24" s="1398"/>
    </row>
    <row r="25" spans="2:26" ht="39.75" customHeight="1">
      <c r="B25" s="1409">
        <v>17</v>
      </c>
      <c r="C25" s="1415" t="s">
        <v>428</v>
      </c>
      <c r="D25" s="1413" t="s">
        <v>93</v>
      </c>
      <c r="E25" s="44">
        <v>54</v>
      </c>
      <c r="F25" s="95"/>
      <c r="G25" s="91"/>
      <c r="H25" s="91"/>
      <c r="I25" s="101"/>
      <c r="J25" s="84"/>
      <c r="K25" s="95"/>
      <c r="L25" s="91"/>
      <c r="M25" s="91"/>
      <c r="N25" s="1393"/>
      <c r="O25" s="101"/>
      <c r="P25" s="95">
        <v>2</v>
      </c>
      <c r="Q25" s="91">
        <v>1</v>
      </c>
      <c r="R25" s="91"/>
      <c r="S25" s="85" t="s">
        <v>49</v>
      </c>
      <c r="T25" s="1401">
        <v>2</v>
      </c>
      <c r="U25" s="95"/>
      <c r="V25" s="91"/>
      <c r="W25" s="91"/>
      <c r="X25" s="1393"/>
      <c r="Y25" s="1401"/>
      <c r="Z25" s="1398"/>
    </row>
    <row r="26" spans="2:26" ht="28.5" customHeight="1" thickBot="1">
      <c r="B26" s="1080">
        <v>18</v>
      </c>
      <c r="C26" s="1412" t="s">
        <v>429</v>
      </c>
      <c r="D26" s="64" t="s">
        <v>275</v>
      </c>
      <c r="E26" s="42">
        <v>54</v>
      </c>
      <c r="F26" s="95"/>
      <c r="G26" s="91"/>
      <c r="H26" s="91"/>
      <c r="I26" s="101"/>
      <c r="J26" s="84"/>
      <c r="K26" s="95"/>
      <c r="L26" s="91"/>
      <c r="M26" s="91"/>
      <c r="N26" s="1393"/>
      <c r="O26" s="101"/>
      <c r="P26" s="110"/>
      <c r="Q26" s="111"/>
      <c r="R26" s="112"/>
      <c r="S26" s="279"/>
      <c r="T26" s="101"/>
      <c r="U26" s="110"/>
      <c r="V26" s="111"/>
      <c r="W26" s="112"/>
      <c r="X26" s="100" t="s">
        <v>50</v>
      </c>
      <c r="Y26" s="1401"/>
      <c r="Z26" s="1398"/>
    </row>
    <row r="27" spans="2:26" ht="17.25" customHeight="1" thickBot="1">
      <c r="B27" s="1388" t="s">
        <v>109</v>
      </c>
      <c r="C27" s="1389"/>
      <c r="D27" s="1389"/>
      <c r="E27" s="1389"/>
      <c r="F27" s="1389"/>
      <c r="G27" s="1389"/>
      <c r="H27" s="1389"/>
      <c r="I27" s="1389"/>
      <c r="J27" s="1389"/>
      <c r="K27" s="1389"/>
      <c r="L27" s="1389"/>
      <c r="M27" s="1389"/>
      <c r="N27" s="1389"/>
      <c r="O27" s="1389"/>
      <c r="P27" s="1389"/>
      <c r="Q27" s="1389"/>
      <c r="R27" s="1389"/>
      <c r="S27" s="1389"/>
      <c r="T27" s="1389"/>
      <c r="U27" s="1389"/>
      <c r="V27" s="1389"/>
      <c r="W27" s="1389"/>
      <c r="X27" s="1389"/>
      <c r="Y27" s="1389"/>
      <c r="Z27" s="1390"/>
    </row>
    <row r="28" spans="2:26" ht="17.25" customHeight="1" thickBot="1">
      <c r="B28" s="1421">
        <v>1</v>
      </c>
      <c r="C28" s="1422" t="s">
        <v>190</v>
      </c>
      <c r="D28" s="1423" t="s">
        <v>430</v>
      </c>
      <c r="E28" s="1424">
        <v>72</v>
      </c>
      <c r="F28" s="44"/>
      <c r="G28" s="92"/>
      <c r="H28" s="91"/>
      <c r="I28" s="85"/>
      <c r="J28" s="1425"/>
      <c r="K28" s="1426">
        <v>2</v>
      </c>
      <c r="L28" s="1427">
        <v>1</v>
      </c>
      <c r="M28" s="91"/>
      <c r="N28" s="85" t="s">
        <v>49</v>
      </c>
      <c r="O28" s="101"/>
      <c r="P28" s="1426"/>
      <c r="Q28" s="1427"/>
      <c r="R28" s="91"/>
      <c r="S28" s="85" t="s">
        <v>49</v>
      </c>
      <c r="T28" s="1401"/>
      <c r="U28" s="95"/>
      <c r="V28" s="91"/>
      <c r="W28" s="91"/>
      <c r="X28" s="85"/>
      <c r="Y28" s="1401"/>
      <c r="Z28" s="1428"/>
    </row>
    <row r="29" spans="2:26" ht="16.5" customHeight="1" thickBot="1">
      <c r="B29" s="1429">
        <v>2</v>
      </c>
      <c r="C29" s="1430" t="s">
        <v>431</v>
      </c>
      <c r="D29" s="1431" t="s">
        <v>432</v>
      </c>
      <c r="E29" s="41">
        <v>432</v>
      </c>
      <c r="F29" s="1432"/>
      <c r="G29" s="1433"/>
      <c r="H29" s="1433">
        <v>4</v>
      </c>
      <c r="I29" s="1433"/>
      <c r="J29" s="1434">
        <v>1</v>
      </c>
      <c r="K29" s="1432"/>
      <c r="L29" s="1433"/>
      <c r="M29" s="1433">
        <v>4</v>
      </c>
      <c r="N29" s="1433">
        <v>3</v>
      </c>
      <c r="O29" s="1434">
        <v>1</v>
      </c>
      <c r="P29" s="1432"/>
      <c r="Q29" s="1433"/>
      <c r="R29" s="1433">
        <v>4</v>
      </c>
      <c r="S29" s="1433"/>
      <c r="T29" s="1434">
        <v>1</v>
      </c>
      <c r="U29" s="1435"/>
      <c r="V29" s="1435"/>
      <c r="W29" s="1433">
        <v>4</v>
      </c>
      <c r="X29" s="129" t="s">
        <v>197</v>
      </c>
      <c r="Y29" s="1434">
        <v>1</v>
      </c>
      <c r="Z29" s="1436"/>
    </row>
    <row r="30" spans="2:26" ht="15.75">
      <c r="B30" s="5"/>
      <c r="C30" s="2"/>
      <c r="D30" s="6" t="s">
        <v>17</v>
      </c>
      <c r="E30" s="736">
        <f>SUM(E8:E28)</f>
        <v>2160</v>
      </c>
      <c r="F30" s="8"/>
      <c r="G30" s="1437">
        <f>SUM(F7:H28)</f>
        <v>31</v>
      </c>
      <c r="H30" s="9" t="s">
        <v>70</v>
      </c>
      <c r="I30" s="31">
        <f>COUNTIF(I7:I28,"e")</f>
        <v>0</v>
      </c>
      <c r="J30" s="31"/>
      <c r="K30" s="8"/>
      <c r="L30" s="1437">
        <f>SUM(K7:M28)</f>
        <v>32</v>
      </c>
      <c r="M30" s="29" t="s">
        <v>70</v>
      </c>
      <c r="N30" s="31">
        <f>COUNTIF(N7:N28,"e")</f>
        <v>3</v>
      </c>
      <c r="O30" s="31"/>
      <c r="P30" s="5"/>
      <c r="Q30" s="1437">
        <f>SUM(P7:R29)-4</f>
        <v>31.5</v>
      </c>
      <c r="R30" s="29" t="s">
        <v>70</v>
      </c>
      <c r="S30" s="31">
        <f>COUNTIF(S7:S28,"e")</f>
        <v>1</v>
      </c>
      <c r="T30" s="31"/>
      <c r="U30" s="5"/>
      <c r="V30" s="31">
        <f>SUM(U7:W28)</f>
        <v>29</v>
      </c>
      <c r="W30" s="29" t="s">
        <v>70</v>
      </c>
      <c r="X30" s="31">
        <f>COUNTIF(X8:X28,"e")</f>
        <v>4</v>
      </c>
      <c r="Y30" s="31">
        <f>SUM(Y7:Y28)</f>
        <v>15</v>
      </c>
      <c r="Z30" s="5"/>
    </row>
    <row r="31" spans="2:25" ht="16.5" customHeight="1">
      <c r="B31" s="10"/>
      <c r="C31" s="34" t="s">
        <v>76</v>
      </c>
      <c r="D31" s="35">
        <f>I30+N30+S30+X30</f>
        <v>8</v>
      </c>
      <c r="E31" s="25"/>
      <c r="F31" s="8"/>
      <c r="G31" s="8"/>
      <c r="H31" s="9" t="s">
        <v>18</v>
      </c>
      <c r="I31" s="31">
        <f>COUNTIF(I9:I28,"з")</f>
        <v>1</v>
      </c>
      <c r="J31" s="31"/>
      <c r="K31" s="8"/>
      <c r="L31" s="8"/>
      <c r="M31" s="32" t="s">
        <v>18</v>
      </c>
      <c r="N31" s="31">
        <f>COUNTIF(N8:N28,"з")</f>
        <v>5</v>
      </c>
      <c r="O31" s="31"/>
      <c r="Q31" s="8"/>
      <c r="R31" s="9" t="s">
        <v>18</v>
      </c>
      <c r="S31" s="31">
        <f>COUNTIF(S9:S28,"з")</f>
        <v>4</v>
      </c>
      <c r="T31" s="31"/>
      <c r="V31" s="8"/>
      <c r="W31" s="9" t="s">
        <v>18</v>
      </c>
      <c r="X31" s="31">
        <f>COUNTIF(X9:X28,"з")+COUNTIF(X9:X28,"дз")</f>
        <v>4</v>
      </c>
      <c r="Y31" s="31"/>
    </row>
    <row r="32" spans="2:15" ht="16.5" customHeight="1">
      <c r="B32" s="10"/>
      <c r="C32" s="34" t="s">
        <v>77</v>
      </c>
      <c r="D32" s="35">
        <f>I31+N31+S31+X31</f>
        <v>14</v>
      </c>
      <c r="E32" s="5"/>
      <c r="F32" s="5"/>
      <c r="G32" s="5"/>
      <c r="H32" s="3"/>
      <c r="I32" s="33"/>
      <c r="J32" s="33"/>
      <c r="K32" s="5"/>
      <c r="L32" s="5"/>
      <c r="M32" s="7"/>
      <c r="N32" s="31"/>
      <c r="O32" s="33"/>
    </row>
    <row r="33" spans="2:15" ht="14.25" customHeight="1">
      <c r="B33" s="1438"/>
      <c r="C33" s="34" t="s">
        <v>75</v>
      </c>
      <c r="D33" s="36">
        <f>J30+O30+T30+Y30</f>
        <v>15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439"/>
    </row>
    <row r="34" spans="4:17" ht="14.25" customHeight="1">
      <c r="D34" s="5" t="s">
        <v>433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</sheetData>
  <sheetProtection/>
  <mergeCells count="25">
    <mergeCell ref="U5:W5"/>
    <mergeCell ref="X5:Y5"/>
    <mergeCell ref="B7:Z7"/>
    <mergeCell ref="B18:B19"/>
    <mergeCell ref="B27:Z27"/>
    <mergeCell ref="F4:J4"/>
    <mergeCell ref="K4:O4"/>
    <mergeCell ref="P4:T4"/>
    <mergeCell ref="U4:Y4"/>
    <mergeCell ref="F5:H5"/>
    <mergeCell ref="I5:J5"/>
    <mergeCell ref="K5:M5"/>
    <mergeCell ref="N5:O5"/>
    <mergeCell ref="P5:R5"/>
    <mergeCell ref="S5:T5"/>
    <mergeCell ref="B1:Z1"/>
    <mergeCell ref="C2:T2"/>
    <mergeCell ref="U2:Y2"/>
    <mergeCell ref="B3:B6"/>
    <mergeCell ref="C3:C6"/>
    <mergeCell ref="D3:D6"/>
    <mergeCell ref="E3:E6"/>
    <mergeCell ref="F3:O3"/>
    <mergeCell ref="P3:Y3"/>
    <mergeCell ref="Z3:Z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Z36"/>
  <sheetViews>
    <sheetView view="pageBreakPreview" zoomScale="60" zoomScalePageLayoutView="0" workbookViewId="0" topLeftCell="A1">
      <selection activeCell="Y42" sqref="Y41:Y42"/>
    </sheetView>
  </sheetViews>
  <sheetFormatPr defaultColWidth="9.140625" defaultRowHeight="12.75"/>
  <cols>
    <col min="1" max="1" width="0.13671875" style="0" customWidth="1"/>
    <col min="2" max="2" width="3.7109375" style="0" customWidth="1"/>
    <col min="3" max="3" width="23.28125" style="0" customWidth="1"/>
    <col min="4" max="4" width="22.140625" style="0" customWidth="1"/>
    <col min="5" max="5" width="6.57421875" style="0" customWidth="1"/>
    <col min="6" max="6" width="4.7109375" style="0" customWidth="1"/>
    <col min="7" max="7" width="4.8515625" style="0" customWidth="1"/>
    <col min="8" max="8" width="4.421875" style="0" customWidth="1"/>
    <col min="9" max="9" width="5.8515625" style="0" customWidth="1"/>
    <col min="10" max="10" width="6.7109375" style="0" customWidth="1"/>
    <col min="11" max="12" width="4.421875" style="0" customWidth="1"/>
    <col min="13" max="13" width="4.28125" style="0" customWidth="1"/>
    <col min="14" max="14" width="4.7109375" style="0" customWidth="1"/>
    <col min="15" max="15" width="7.00390625" style="0" customWidth="1"/>
    <col min="16" max="18" width="4.421875" style="0" customWidth="1"/>
    <col min="19" max="19" width="5.7109375" style="0" customWidth="1"/>
    <col min="20" max="20" width="6.28125" style="0" customWidth="1"/>
    <col min="21" max="21" width="4.140625" style="0" customWidth="1"/>
    <col min="22" max="22" width="4.57421875" style="0" customWidth="1"/>
    <col min="23" max="23" width="4.28125" style="0" customWidth="1"/>
    <col min="24" max="24" width="5.7109375" style="0" customWidth="1"/>
    <col min="25" max="25" width="5.57421875" style="0" customWidth="1"/>
    <col min="26" max="26" width="15.00390625" style="0" customWidth="1"/>
  </cols>
  <sheetData>
    <row r="1" spans="2:26" ht="15.75">
      <c r="B1" s="1440" t="s">
        <v>434</v>
      </c>
      <c r="C1" s="1441"/>
      <c r="D1" s="1441"/>
      <c r="E1" s="1441"/>
      <c r="F1" s="1441"/>
      <c r="G1" s="1441"/>
      <c r="H1" s="1441"/>
      <c r="I1" s="1441"/>
      <c r="J1" s="1441"/>
      <c r="K1" s="1441"/>
      <c r="L1" s="1441"/>
      <c r="M1" s="1441"/>
      <c r="N1" s="1441"/>
      <c r="O1" s="1441"/>
      <c r="P1" s="1441"/>
      <c r="Q1" s="1441"/>
      <c r="R1" s="1441"/>
      <c r="S1" s="1441"/>
      <c r="T1" s="1441"/>
      <c r="U1" s="1441"/>
      <c r="V1" s="1441"/>
      <c r="W1" s="1441"/>
      <c r="X1" s="1441"/>
      <c r="Y1" s="1441"/>
      <c r="Z1" s="1194"/>
    </row>
    <row r="2" spans="2:26" ht="18.75" customHeight="1" thickBot="1">
      <c r="B2" s="466"/>
      <c r="C2" s="1234" t="s">
        <v>435</v>
      </c>
      <c r="D2" s="1083"/>
      <c r="E2" s="1083"/>
      <c r="F2" s="1083"/>
      <c r="G2" s="1083"/>
      <c r="H2" s="1083"/>
      <c r="I2" s="1083"/>
      <c r="J2" s="1083"/>
      <c r="K2" s="1083"/>
      <c r="L2" s="1083"/>
      <c r="M2" s="1083"/>
      <c r="N2" s="1083"/>
      <c r="O2" s="1083"/>
      <c r="P2" s="1083"/>
      <c r="Q2" s="1083"/>
      <c r="R2" s="1083"/>
      <c r="S2" s="1083"/>
      <c r="T2" s="1083"/>
      <c r="U2" s="1083"/>
      <c r="V2" s="1083"/>
      <c r="W2" s="1083"/>
      <c r="X2" s="1083"/>
      <c r="Y2" s="1083"/>
      <c r="Z2" s="1442" t="s">
        <v>436</v>
      </c>
    </row>
    <row r="3" spans="2:26" ht="13.5" customHeight="1" thickBot="1">
      <c r="B3" s="1101" t="s">
        <v>8</v>
      </c>
      <c r="C3" s="1145" t="s">
        <v>9</v>
      </c>
      <c r="D3" s="1376" t="s">
        <v>10</v>
      </c>
      <c r="E3" s="1109" t="s">
        <v>11</v>
      </c>
      <c r="F3" s="1151" t="s">
        <v>95</v>
      </c>
      <c r="G3" s="1114"/>
      <c r="H3" s="1114"/>
      <c r="I3" s="1114"/>
      <c r="J3" s="1114"/>
      <c r="K3" s="1114"/>
      <c r="L3" s="1114"/>
      <c r="M3" s="1114"/>
      <c r="N3" s="1114"/>
      <c r="O3" s="1114"/>
      <c r="P3" s="1151" t="s">
        <v>94</v>
      </c>
      <c r="Q3" s="1114"/>
      <c r="R3" s="1114"/>
      <c r="S3" s="1114"/>
      <c r="T3" s="1114"/>
      <c r="U3" s="1114"/>
      <c r="V3" s="1114"/>
      <c r="W3" s="1114"/>
      <c r="X3" s="1114"/>
      <c r="Y3" s="1377"/>
      <c r="Z3" s="1378" t="s">
        <v>12</v>
      </c>
    </row>
    <row r="4" spans="2:26" ht="16.5" customHeight="1">
      <c r="B4" s="1103"/>
      <c r="C4" s="1147"/>
      <c r="D4" s="1379"/>
      <c r="E4" s="1111"/>
      <c r="F4" s="1443" t="s">
        <v>437</v>
      </c>
      <c r="G4" s="1444"/>
      <c r="H4" s="1444"/>
      <c r="I4" s="1444"/>
      <c r="J4" s="1444"/>
      <c r="K4" s="1443" t="s">
        <v>438</v>
      </c>
      <c r="L4" s="1444"/>
      <c r="M4" s="1444"/>
      <c r="N4" s="1444"/>
      <c r="O4" s="1444"/>
      <c r="P4" s="1443" t="s">
        <v>439</v>
      </c>
      <c r="Q4" s="1444"/>
      <c r="R4" s="1444"/>
      <c r="S4" s="1444"/>
      <c r="T4" s="1444"/>
      <c r="U4" s="1443" t="s">
        <v>440</v>
      </c>
      <c r="V4" s="1444"/>
      <c r="W4" s="1444"/>
      <c r="X4" s="1444"/>
      <c r="Y4" s="1445"/>
      <c r="Z4" s="1381"/>
    </row>
    <row r="5" spans="2:26" ht="27.75" customHeight="1">
      <c r="B5" s="1103"/>
      <c r="C5" s="1147"/>
      <c r="D5" s="1379"/>
      <c r="E5" s="1111"/>
      <c r="F5" s="1446" t="s">
        <v>415</v>
      </c>
      <c r="G5" s="1447"/>
      <c r="H5" s="1447"/>
      <c r="I5" s="1448" t="s">
        <v>67</v>
      </c>
      <c r="J5" s="1449"/>
      <c r="K5" s="1446" t="s">
        <v>415</v>
      </c>
      <c r="L5" s="1447"/>
      <c r="M5" s="1447"/>
      <c r="N5" s="1448" t="s">
        <v>67</v>
      </c>
      <c r="O5" s="1449"/>
      <c r="P5" s="1446" t="s">
        <v>415</v>
      </c>
      <c r="Q5" s="1447"/>
      <c r="R5" s="1447"/>
      <c r="S5" s="1448" t="s">
        <v>67</v>
      </c>
      <c r="T5" s="1449"/>
      <c r="U5" s="1446" t="s">
        <v>415</v>
      </c>
      <c r="V5" s="1447"/>
      <c r="W5" s="1447"/>
      <c r="X5" s="1448" t="s">
        <v>67</v>
      </c>
      <c r="Y5" s="1449"/>
      <c r="Z5" s="1381"/>
    </row>
    <row r="6" spans="2:26" ht="45.75" customHeight="1" thickBot="1">
      <c r="B6" s="1104"/>
      <c r="C6" s="1148"/>
      <c r="D6" s="1383"/>
      <c r="E6" s="1112"/>
      <c r="F6" s="270" t="s">
        <v>13</v>
      </c>
      <c r="G6" s="81" t="s">
        <v>14</v>
      </c>
      <c r="H6" s="81" t="s">
        <v>15</v>
      </c>
      <c r="I6" s="79" t="s">
        <v>68</v>
      </c>
      <c r="J6" s="80" t="s">
        <v>71</v>
      </c>
      <c r="K6" s="1384" t="s">
        <v>13</v>
      </c>
      <c r="L6" s="81" t="s">
        <v>14</v>
      </c>
      <c r="M6" s="81" t="s">
        <v>15</v>
      </c>
      <c r="N6" s="79" t="s">
        <v>441</v>
      </c>
      <c r="O6" s="80" t="s">
        <v>442</v>
      </c>
      <c r="P6" s="77" t="s">
        <v>13</v>
      </c>
      <c r="Q6" s="78" t="s">
        <v>14</v>
      </c>
      <c r="R6" s="78" t="s">
        <v>15</v>
      </c>
      <c r="S6" s="79" t="s">
        <v>68</v>
      </c>
      <c r="T6" s="1385" t="s">
        <v>71</v>
      </c>
      <c r="U6" s="77" t="s">
        <v>13</v>
      </c>
      <c r="V6" s="78" t="s">
        <v>14</v>
      </c>
      <c r="W6" s="78" t="s">
        <v>15</v>
      </c>
      <c r="X6" s="79" t="s">
        <v>68</v>
      </c>
      <c r="Y6" s="1386" t="s">
        <v>71</v>
      </c>
      <c r="Z6" s="1387"/>
    </row>
    <row r="7" spans="2:26" ht="15.75" customHeight="1" thickBot="1">
      <c r="B7" s="1388" t="s">
        <v>165</v>
      </c>
      <c r="C7" s="1389"/>
      <c r="D7" s="1389"/>
      <c r="E7" s="1389"/>
      <c r="F7" s="1389"/>
      <c r="G7" s="1389"/>
      <c r="H7" s="1389"/>
      <c r="I7" s="1389"/>
      <c r="J7" s="1389"/>
      <c r="K7" s="1389"/>
      <c r="L7" s="1389"/>
      <c r="M7" s="1389"/>
      <c r="N7" s="1389"/>
      <c r="O7" s="1389"/>
      <c r="P7" s="1389"/>
      <c r="Q7" s="1389"/>
      <c r="R7" s="1389"/>
      <c r="S7" s="1389"/>
      <c r="T7" s="1389"/>
      <c r="U7" s="1389"/>
      <c r="V7" s="1389"/>
      <c r="W7" s="1389"/>
      <c r="X7" s="1389"/>
      <c r="Y7" s="1389"/>
      <c r="Z7" s="1390"/>
    </row>
    <row r="8" spans="2:26" ht="29.25" customHeight="1">
      <c r="B8" s="1450">
        <v>1</v>
      </c>
      <c r="C8" s="1451" t="s">
        <v>443</v>
      </c>
      <c r="D8" s="64" t="s">
        <v>62</v>
      </c>
      <c r="E8" s="1452">
        <v>72</v>
      </c>
      <c r="F8" s="1453"/>
      <c r="G8" s="1454"/>
      <c r="H8" s="1454"/>
      <c r="I8" s="85"/>
      <c r="J8" s="1455"/>
      <c r="K8" s="1453"/>
      <c r="L8" s="1454"/>
      <c r="M8" s="1454"/>
      <c r="N8" s="85"/>
      <c r="O8" s="1455"/>
      <c r="P8" s="1453">
        <v>2</v>
      </c>
      <c r="Q8" s="1454"/>
      <c r="R8" s="1456">
        <v>1</v>
      </c>
      <c r="S8" s="85" t="s">
        <v>197</v>
      </c>
      <c r="T8" s="1455">
        <v>2</v>
      </c>
      <c r="U8" s="1457"/>
      <c r="V8" s="1392"/>
      <c r="W8" s="1392"/>
      <c r="X8" s="1392"/>
      <c r="Y8" s="1458"/>
      <c r="Z8" s="1395"/>
    </row>
    <row r="9" spans="2:26" ht="18" customHeight="1">
      <c r="B9" s="1450">
        <v>2</v>
      </c>
      <c r="C9" s="1451" t="s">
        <v>83</v>
      </c>
      <c r="D9" s="1459" t="s">
        <v>22</v>
      </c>
      <c r="E9" s="1460">
        <v>54</v>
      </c>
      <c r="F9" s="1461"/>
      <c r="G9" s="1397"/>
      <c r="H9" s="1397"/>
      <c r="I9" s="1397"/>
      <c r="J9" s="1462"/>
      <c r="K9" s="1453">
        <v>2</v>
      </c>
      <c r="L9" s="1454"/>
      <c r="M9" s="1456" t="s">
        <v>204</v>
      </c>
      <c r="N9" s="85" t="s">
        <v>197</v>
      </c>
      <c r="O9" s="1392">
        <v>2</v>
      </c>
      <c r="P9" s="1463"/>
      <c r="Q9" s="1456"/>
      <c r="R9" s="1456"/>
      <c r="S9" s="1397"/>
      <c r="T9" s="1397"/>
      <c r="U9" s="1463"/>
      <c r="V9" s="1456"/>
      <c r="W9" s="1456"/>
      <c r="X9" s="93"/>
      <c r="Y9" s="1462"/>
      <c r="Z9" s="1398"/>
    </row>
    <row r="10" spans="2:26" ht="30" customHeight="1">
      <c r="B10" s="26">
        <v>3</v>
      </c>
      <c r="C10" s="1451" t="s">
        <v>341</v>
      </c>
      <c r="D10" s="64" t="s">
        <v>62</v>
      </c>
      <c r="E10" s="1460">
        <v>72</v>
      </c>
      <c r="F10" s="1461"/>
      <c r="G10" s="1397"/>
      <c r="H10" s="1397"/>
      <c r="I10" s="85"/>
      <c r="J10" s="1392"/>
      <c r="K10" s="1464">
        <v>2</v>
      </c>
      <c r="L10" s="1397"/>
      <c r="M10" s="1397">
        <v>1</v>
      </c>
      <c r="N10" s="85" t="s">
        <v>197</v>
      </c>
      <c r="O10" s="1392">
        <v>2</v>
      </c>
      <c r="P10" s="1464"/>
      <c r="Q10" s="1397"/>
      <c r="R10" s="1397"/>
      <c r="S10" s="85"/>
      <c r="T10" s="1458"/>
      <c r="U10" s="1464"/>
      <c r="V10" s="1397"/>
      <c r="W10" s="1397"/>
      <c r="X10" s="85"/>
      <c r="Y10" s="1458"/>
      <c r="Z10" s="1465"/>
    </row>
    <row r="11" spans="2:26" ht="24" customHeight="1">
      <c r="B11" s="26">
        <v>4</v>
      </c>
      <c r="C11" s="1451" t="s">
        <v>126</v>
      </c>
      <c r="D11" s="1459" t="s">
        <v>33</v>
      </c>
      <c r="E11" s="1460">
        <v>54</v>
      </c>
      <c r="F11" s="1461"/>
      <c r="G11" s="1397"/>
      <c r="H11" s="1397"/>
      <c r="I11" s="85"/>
      <c r="J11" s="1466"/>
      <c r="K11" s="1464"/>
      <c r="L11" s="1397"/>
      <c r="M11" s="1397"/>
      <c r="N11" s="93"/>
      <c r="O11" s="1462"/>
      <c r="P11" s="1464"/>
      <c r="Q11" s="1397"/>
      <c r="R11" s="1397"/>
      <c r="S11" s="85"/>
      <c r="T11" s="1392"/>
      <c r="U11" s="1464">
        <v>2</v>
      </c>
      <c r="V11" s="1397"/>
      <c r="W11" s="1467">
        <v>0.5</v>
      </c>
      <c r="X11" s="85" t="s">
        <v>197</v>
      </c>
      <c r="Y11" s="1458">
        <v>2</v>
      </c>
      <c r="Z11" s="1398"/>
    </row>
    <row r="12" spans="2:26" ht="24" customHeight="1">
      <c r="B12" s="26">
        <v>5</v>
      </c>
      <c r="C12" s="1451" t="s">
        <v>128</v>
      </c>
      <c r="D12" s="1459" t="s">
        <v>33</v>
      </c>
      <c r="E12" s="1460">
        <v>72</v>
      </c>
      <c r="F12" s="1468"/>
      <c r="G12" s="1392"/>
      <c r="H12" s="1392"/>
      <c r="I12" s="1392"/>
      <c r="J12" s="1458"/>
      <c r="K12" s="806"/>
      <c r="L12" s="482"/>
      <c r="M12" s="482"/>
      <c r="N12" s="85"/>
      <c r="O12" s="1462"/>
      <c r="P12" s="1461"/>
      <c r="Q12" s="1397"/>
      <c r="R12" s="1397"/>
      <c r="S12" s="85"/>
      <c r="T12" s="1469"/>
      <c r="U12" s="1464">
        <v>2</v>
      </c>
      <c r="V12" s="1397"/>
      <c r="W12" s="1397">
        <v>1</v>
      </c>
      <c r="X12" s="93" t="s">
        <v>49</v>
      </c>
      <c r="Y12" s="1462"/>
      <c r="Z12" s="1465"/>
    </row>
    <row r="13" spans="2:26" ht="30" customHeight="1">
      <c r="B13" s="26">
        <v>6</v>
      </c>
      <c r="C13" s="1470" t="s">
        <v>235</v>
      </c>
      <c r="D13" s="62" t="s">
        <v>444</v>
      </c>
      <c r="E13" s="227">
        <v>162</v>
      </c>
      <c r="F13" s="1461">
        <v>2</v>
      </c>
      <c r="G13" s="1397"/>
      <c r="H13" s="1397">
        <v>1</v>
      </c>
      <c r="I13" s="1397"/>
      <c r="J13" s="1466">
        <v>1</v>
      </c>
      <c r="K13" s="1464">
        <v>3</v>
      </c>
      <c r="L13" s="1397"/>
      <c r="M13" s="1397">
        <v>1</v>
      </c>
      <c r="N13" s="85" t="s">
        <v>49</v>
      </c>
      <c r="O13" s="1458">
        <v>2</v>
      </c>
      <c r="P13" s="1464"/>
      <c r="Q13" s="1397"/>
      <c r="R13" s="1397"/>
      <c r="S13" s="1392"/>
      <c r="T13" s="1392"/>
      <c r="U13" s="1464"/>
      <c r="V13" s="1397"/>
      <c r="W13" s="1397"/>
      <c r="X13" s="1392"/>
      <c r="Y13" s="1458"/>
      <c r="Z13" s="1398"/>
    </row>
    <row r="14" spans="2:26" ht="18">
      <c r="B14" s="109">
        <v>7</v>
      </c>
      <c r="C14" s="1471" t="s">
        <v>445</v>
      </c>
      <c r="D14" s="1472"/>
      <c r="E14" s="1473"/>
      <c r="F14" s="277"/>
      <c r="G14" s="96"/>
      <c r="H14" s="96"/>
      <c r="I14" s="96"/>
      <c r="J14" s="1474"/>
      <c r="K14" s="277"/>
      <c r="L14" s="96"/>
      <c r="M14" s="96"/>
      <c r="N14" s="1397"/>
      <c r="O14" s="88"/>
      <c r="P14" s="277"/>
      <c r="Q14" s="96"/>
      <c r="R14" s="96"/>
      <c r="S14" s="1392"/>
      <c r="T14" s="88"/>
      <c r="U14" s="277"/>
      <c r="V14" s="96"/>
      <c r="W14" s="96"/>
      <c r="X14" s="1392"/>
      <c r="Y14" s="760"/>
      <c r="Z14" s="1398"/>
    </row>
    <row r="15" spans="2:26" ht="18">
      <c r="B15" s="1475" t="s">
        <v>109</v>
      </c>
      <c r="C15" s="1476"/>
      <c r="D15" s="1476"/>
      <c r="E15" s="1476"/>
      <c r="F15" s="1476"/>
      <c r="G15" s="1476"/>
      <c r="H15" s="1476"/>
      <c r="I15" s="1476"/>
      <c r="J15" s="1476"/>
      <c r="K15" s="1476"/>
      <c r="L15" s="1476"/>
      <c r="M15" s="1476"/>
      <c r="N15" s="1476"/>
      <c r="O15" s="1476"/>
      <c r="P15" s="1476"/>
      <c r="Q15" s="1476"/>
      <c r="R15" s="1476"/>
      <c r="S15" s="1476"/>
      <c r="T15" s="1476"/>
      <c r="U15" s="1476"/>
      <c r="V15" s="1476"/>
      <c r="W15" s="1476"/>
      <c r="X15" s="1476"/>
      <c r="Y15" s="1476"/>
      <c r="Z15" s="1477"/>
    </row>
    <row r="16" spans="2:26" ht="23.25" customHeight="1">
      <c r="B16" s="1478">
        <v>1</v>
      </c>
      <c r="C16" s="1479" t="s">
        <v>101</v>
      </c>
      <c r="D16" s="1480" t="s">
        <v>122</v>
      </c>
      <c r="E16" s="1460">
        <v>54</v>
      </c>
      <c r="F16" s="401">
        <v>2</v>
      </c>
      <c r="G16" s="402"/>
      <c r="H16" s="402">
        <v>1</v>
      </c>
      <c r="I16" s="402"/>
      <c r="J16" s="1481">
        <v>2</v>
      </c>
      <c r="K16" s="401"/>
      <c r="L16" s="402"/>
      <c r="M16" s="402"/>
      <c r="N16" s="1482"/>
      <c r="O16" s="1481">
        <v>2</v>
      </c>
      <c r="P16" s="1483"/>
      <c r="Q16" s="1482"/>
      <c r="R16" s="1482"/>
      <c r="S16" s="1482"/>
      <c r="T16" s="1481"/>
      <c r="U16" s="1483"/>
      <c r="V16" s="1482"/>
      <c r="W16" s="1482"/>
      <c r="X16" s="1482"/>
      <c r="Y16" s="1481"/>
      <c r="Z16" s="1484"/>
    </row>
    <row r="17" spans="2:26" ht="21" customHeight="1">
      <c r="B17" s="1485"/>
      <c r="C17" s="1486"/>
      <c r="D17" s="1480" t="s">
        <v>286</v>
      </c>
      <c r="E17" s="1460">
        <v>54</v>
      </c>
      <c r="F17" s="1483"/>
      <c r="G17" s="1482"/>
      <c r="H17" s="1482"/>
      <c r="I17" s="1482"/>
      <c r="J17" s="1481"/>
      <c r="K17" s="401">
        <v>2</v>
      </c>
      <c r="L17" s="402"/>
      <c r="M17" s="402">
        <v>1</v>
      </c>
      <c r="N17" s="85" t="s">
        <v>197</v>
      </c>
      <c r="O17" s="1481">
        <v>2</v>
      </c>
      <c r="P17" s="1483"/>
      <c r="Q17" s="1482"/>
      <c r="R17" s="1482"/>
      <c r="S17" s="1482"/>
      <c r="T17" s="1481"/>
      <c r="U17" s="1483"/>
      <c r="V17" s="1482"/>
      <c r="W17" s="1482"/>
      <c r="X17" s="85"/>
      <c r="Y17" s="1481"/>
      <c r="Z17" s="1484"/>
    </row>
    <row r="18" spans="2:26" ht="45" customHeight="1">
      <c r="B18" s="1487">
        <v>1</v>
      </c>
      <c r="C18" s="1488" t="s">
        <v>446</v>
      </c>
      <c r="D18" s="1459" t="s">
        <v>447</v>
      </c>
      <c r="E18" s="1460">
        <v>324</v>
      </c>
      <c r="F18" s="1489">
        <v>2</v>
      </c>
      <c r="G18" s="1456"/>
      <c r="H18" s="348">
        <v>2</v>
      </c>
      <c r="I18" s="348"/>
      <c r="J18" s="1490">
        <v>1</v>
      </c>
      <c r="K18" s="1489">
        <v>2</v>
      </c>
      <c r="L18" s="1456"/>
      <c r="M18" s="348">
        <v>2</v>
      </c>
      <c r="N18" s="85" t="s">
        <v>49</v>
      </c>
      <c r="O18" s="1491">
        <v>2</v>
      </c>
      <c r="P18" s="1463">
        <v>2</v>
      </c>
      <c r="Q18" s="1456"/>
      <c r="R18" s="348">
        <v>2</v>
      </c>
      <c r="S18" s="348"/>
      <c r="T18" s="1491">
        <v>1</v>
      </c>
      <c r="U18" s="1463">
        <v>2</v>
      </c>
      <c r="V18" s="1456"/>
      <c r="W18" s="348">
        <v>2</v>
      </c>
      <c r="X18" s="93" t="s">
        <v>197</v>
      </c>
      <c r="Y18" s="1490">
        <v>2</v>
      </c>
      <c r="Z18" s="1484"/>
    </row>
    <row r="19" spans="2:26" ht="43.5" customHeight="1">
      <c r="B19" s="1487">
        <v>2</v>
      </c>
      <c r="C19" s="1488" t="s">
        <v>448</v>
      </c>
      <c r="D19" s="1459" t="s">
        <v>286</v>
      </c>
      <c r="E19" s="1460">
        <v>324</v>
      </c>
      <c r="F19" s="1489">
        <v>2</v>
      </c>
      <c r="G19" s="1456"/>
      <c r="H19" s="348">
        <v>2</v>
      </c>
      <c r="I19" s="348"/>
      <c r="J19" s="1490">
        <v>1</v>
      </c>
      <c r="K19" s="1489">
        <v>2</v>
      </c>
      <c r="L19" s="1456"/>
      <c r="M19" s="348">
        <v>2</v>
      </c>
      <c r="N19" s="85" t="s">
        <v>49</v>
      </c>
      <c r="O19" s="1491">
        <v>2</v>
      </c>
      <c r="P19" s="1463">
        <v>2</v>
      </c>
      <c r="Q19" s="1456"/>
      <c r="R19" s="348">
        <v>2</v>
      </c>
      <c r="S19" s="348"/>
      <c r="T19" s="1491">
        <v>1</v>
      </c>
      <c r="U19" s="1463">
        <v>2</v>
      </c>
      <c r="V19" s="1456"/>
      <c r="W19" s="348">
        <v>2</v>
      </c>
      <c r="X19" s="93" t="s">
        <v>197</v>
      </c>
      <c r="Y19" s="1490">
        <v>2</v>
      </c>
      <c r="Z19" s="1484"/>
    </row>
    <row r="20" spans="2:26" ht="36.75" customHeight="1">
      <c r="B20" s="1487">
        <v>3</v>
      </c>
      <c r="C20" s="1492" t="s">
        <v>449</v>
      </c>
      <c r="D20" s="1459" t="s">
        <v>41</v>
      </c>
      <c r="E20" s="1460">
        <v>18</v>
      </c>
      <c r="F20" s="1493"/>
      <c r="G20" s="1494"/>
      <c r="H20" s="1494"/>
      <c r="I20" s="1494"/>
      <c r="J20" s="1495"/>
      <c r="K20" s="1493"/>
      <c r="L20" s="1494"/>
      <c r="M20" s="1494"/>
      <c r="N20" s="1494"/>
      <c r="O20" s="1494"/>
      <c r="P20" s="1463"/>
      <c r="Q20" s="1456"/>
      <c r="R20" s="348"/>
      <c r="S20" s="348"/>
      <c r="T20" s="1491"/>
      <c r="U20" s="1463"/>
      <c r="V20" s="1456"/>
      <c r="W20" s="348"/>
      <c r="X20" s="85" t="s">
        <v>50</v>
      </c>
      <c r="Y20" s="1490">
        <v>1</v>
      </c>
      <c r="Z20" s="1496" t="s">
        <v>450</v>
      </c>
    </row>
    <row r="21" spans="2:26" ht="30.75" customHeight="1">
      <c r="B21" s="1487">
        <v>4</v>
      </c>
      <c r="C21" s="1488" t="s">
        <v>135</v>
      </c>
      <c r="D21" s="1459" t="s">
        <v>59</v>
      </c>
      <c r="E21" s="1460">
        <v>180</v>
      </c>
      <c r="F21" s="1493"/>
      <c r="G21" s="1494"/>
      <c r="H21" s="1494"/>
      <c r="I21" s="1494"/>
      <c r="J21" s="1495"/>
      <c r="K21" s="1493"/>
      <c r="L21" s="1494"/>
      <c r="M21" s="1494"/>
      <c r="N21" s="1494"/>
      <c r="O21" s="1494"/>
      <c r="P21" s="1463">
        <v>3</v>
      </c>
      <c r="Q21" s="1456">
        <v>1</v>
      </c>
      <c r="R21" s="348"/>
      <c r="S21" s="348"/>
      <c r="T21" s="1491">
        <v>1</v>
      </c>
      <c r="U21" s="1463">
        <v>2</v>
      </c>
      <c r="V21" s="1456">
        <v>2</v>
      </c>
      <c r="W21" s="348"/>
      <c r="X21" s="93" t="s">
        <v>197</v>
      </c>
      <c r="Y21" s="1490">
        <v>2</v>
      </c>
      <c r="Z21" s="1484"/>
    </row>
    <row r="22" spans="2:26" ht="20.25" customHeight="1">
      <c r="B22" s="1487">
        <v>5</v>
      </c>
      <c r="C22" s="1488" t="s">
        <v>451</v>
      </c>
      <c r="D22" s="1459" t="s">
        <v>41</v>
      </c>
      <c r="E22" s="1460">
        <v>54</v>
      </c>
      <c r="F22" s="1483"/>
      <c r="G22" s="1482"/>
      <c r="H22" s="1482"/>
      <c r="I22" s="1482"/>
      <c r="J22" s="1481"/>
      <c r="K22" s="1489"/>
      <c r="L22" s="1456"/>
      <c r="M22" s="348"/>
      <c r="N22" s="85"/>
      <c r="O22" s="1490"/>
      <c r="P22" s="1489">
        <v>2</v>
      </c>
      <c r="Q22" s="1456"/>
      <c r="R22" s="348">
        <v>1</v>
      </c>
      <c r="S22" s="85" t="s">
        <v>49</v>
      </c>
      <c r="T22" s="1490">
        <v>2</v>
      </c>
      <c r="U22" s="1489"/>
      <c r="V22" s="1456"/>
      <c r="W22" s="348"/>
      <c r="X22" s="93"/>
      <c r="Y22" s="1490"/>
      <c r="Z22" s="1497" t="s">
        <v>452</v>
      </c>
    </row>
    <row r="23" spans="2:26" ht="27" customHeight="1">
      <c r="B23" s="1487">
        <v>6</v>
      </c>
      <c r="C23" s="1498" t="s">
        <v>453</v>
      </c>
      <c r="D23" s="1459" t="s">
        <v>218</v>
      </c>
      <c r="E23" s="1460">
        <v>72</v>
      </c>
      <c r="F23" s="1483">
        <v>2</v>
      </c>
      <c r="G23" s="1482">
        <v>1</v>
      </c>
      <c r="H23" s="1482"/>
      <c r="I23" s="85" t="s">
        <v>49</v>
      </c>
      <c r="J23" s="1481">
        <v>2</v>
      </c>
      <c r="K23" s="1483"/>
      <c r="L23" s="1482"/>
      <c r="M23" s="1482"/>
      <c r="N23" s="85"/>
      <c r="O23" s="1481"/>
      <c r="P23" s="1489"/>
      <c r="Q23" s="1456"/>
      <c r="R23" s="348"/>
      <c r="S23" s="482"/>
      <c r="T23" s="1499"/>
      <c r="U23" s="1489"/>
      <c r="V23" s="1456"/>
      <c r="W23" s="348"/>
      <c r="X23" s="93"/>
      <c r="Y23" s="1490"/>
      <c r="Z23" s="1484"/>
    </row>
    <row r="24" spans="2:26" ht="33" customHeight="1">
      <c r="B24" s="1487">
        <v>7</v>
      </c>
      <c r="C24" s="1488" t="s">
        <v>44</v>
      </c>
      <c r="D24" s="1459" t="s">
        <v>444</v>
      </c>
      <c r="E24" s="1460">
        <v>54</v>
      </c>
      <c r="F24" s="1483"/>
      <c r="G24" s="1482"/>
      <c r="H24" s="1482"/>
      <c r="I24" s="1482"/>
      <c r="J24" s="1481"/>
      <c r="K24" s="1489"/>
      <c r="L24" s="1456"/>
      <c r="M24" s="348"/>
      <c r="N24" s="85"/>
      <c r="O24" s="1490"/>
      <c r="P24" s="1489">
        <v>2</v>
      </c>
      <c r="Q24" s="1456">
        <v>1</v>
      </c>
      <c r="R24" s="348"/>
      <c r="S24" s="85" t="s">
        <v>49</v>
      </c>
      <c r="T24" s="1481">
        <v>2</v>
      </c>
      <c r="U24" s="1489"/>
      <c r="V24" s="1456"/>
      <c r="W24" s="348"/>
      <c r="X24" s="93"/>
      <c r="Y24" s="1490"/>
      <c r="Z24" s="1484"/>
    </row>
    <row r="25" spans="2:26" ht="22.5" customHeight="1">
      <c r="B25" s="1487">
        <v>8</v>
      </c>
      <c r="C25" s="1500" t="s">
        <v>42</v>
      </c>
      <c r="D25" s="1459" t="s">
        <v>41</v>
      </c>
      <c r="E25" s="1460">
        <v>162</v>
      </c>
      <c r="F25" s="1483">
        <v>2</v>
      </c>
      <c r="G25" s="1482"/>
      <c r="H25" s="1482">
        <v>1</v>
      </c>
      <c r="I25" s="1482"/>
      <c r="J25" s="1481"/>
      <c r="K25" s="401">
        <v>2</v>
      </c>
      <c r="L25" s="402"/>
      <c r="M25" s="402">
        <v>1</v>
      </c>
      <c r="N25" s="85" t="s">
        <v>197</v>
      </c>
      <c r="O25" s="405">
        <v>2</v>
      </c>
      <c r="P25" s="1489"/>
      <c r="Q25" s="1456"/>
      <c r="R25" s="348"/>
      <c r="S25" s="482"/>
      <c r="T25" s="1499"/>
      <c r="U25" s="1489"/>
      <c r="V25" s="1456"/>
      <c r="W25" s="348"/>
      <c r="X25" s="93"/>
      <c r="Y25" s="1490"/>
      <c r="Z25" s="1496" t="s">
        <v>454</v>
      </c>
    </row>
    <row r="26" spans="2:26" ht="36" customHeight="1">
      <c r="B26" s="287">
        <v>9</v>
      </c>
      <c r="C26" s="1451" t="s">
        <v>455</v>
      </c>
      <c r="D26" s="1459" t="s">
        <v>447</v>
      </c>
      <c r="E26" s="1460">
        <v>108</v>
      </c>
      <c r="F26" s="1461">
        <v>3</v>
      </c>
      <c r="G26" s="1397"/>
      <c r="H26" s="1397">
        <v>2</v>
      </c>
      <c r="I26" s="1397">
        <v>3</v>
      </c>
      <c r="J26" s="1462">
        <v>2</v>
      </c>
      <c r="K26" s="995"/>
      <c r="L26" s="348"/>
      <c r="M26" s="348"/>
      <c r="N26" s="93"/>
      <c r="O26" s="1462"/>
      <c r="P26" s="1461"/>
      <c r="Q26" s="1397"/>
      <c r="R26" s="1397"/>
      <c r="S26" s="93"/>
      <c r="T26" s="1462"/>
      <c r="U26" s="1464"/>
      <c r="V26" s="1397"/>
      <c r="W26" s="1397"/>
      <c r="X26" s="93"/>
      <c r="Y26" s="1462"/>
      <c r="Z26" s="1501"/>
    </row>
    <row r="27" spans="2:26" ht="29.25" customHeight="1">
      <c r="B27" s="269">
        <v>10</v>
      </c>
      <c r="C27" s="1451" t="s">
        <v>102</v>
      </c>
      <c r="D27" s="1459" t="s">
        <v>286</v>
      </c>
      <c r="E27" s="1460">
        <v>108</v>
      </c>
      <c r="F27" s="1461">
        <v>3</v>
      </c>
      <c r="G27" s="1397"/>
      <c r="H27" s="1397">
        <v>2</v>
      </c>
      <c r="I27" s="1397">
        <v>3</v>
      </c>
      <c r="J27" s="1462">
        <v>2</v>
      </c>
      <c r="K27" s="806"/>
      <c r="L27" s="482"/>
      <c r="M27" s="482"/>
      <c r="N27" s="85"/>
      <c r="O27" s="1462"/>
      <c r="P27" s="1461"/>
      <c r="Q27" s="1397"/>
      <c r="R27" s="1397"/>
      <c r="S27" s="93"/>
      <c r="T27" s="1462"/>
      <c r="U27" s="1464"/>
      <c r="V27" s="1397"/>
      <c r="W27" s="1397"/>
      <c r="X27" s="93"/>
      <c r="Y27" s="1462"/>
      <c r="Z27" s="1465"/>
    </row>
    <row r="28" spans="2:26" ht="29.25" customHeight="1">
      <c r="B28" s="269">
        <v>11</v>
      </c>
      <c r="C28" s="1399" t="s">
        <v>105</v>
      </c>
      <c r="D28" s="1502" t="s">
        <v>79</v>
      </c>
      <c r="E28" s="1460">
        <v>54</v>
      </c>
      <c r="F28" s="1468"/>
      <c r="G28" s="1392"/>
      <c r="H28" s="1392"/>
      <c r="I28" s="1392"/>
      <c r="J28" s="1458"/>
      <c r="K28" s="806"/>
      <c r="L28" s="482"/>
      <c r="M28" s="482"/>
      <c r="N28" s="85"/>
      <c r="O28" s="1462"/>
      <c r="P28" s="1461"/>
      <c r="Q28" s="1397">
        <v>3</v>
      </c>
      <c r="R28" s="1397"/>
      <c r="S28" s="85" t="s">
        <v>49</v>
      </c>
      <c r="T28" s="1469">
        <v>1</v>
      </c>
      <c r="U28" s="1464"/>
      <c r="V28" s="1397"/>
      <c r="W28" s="1397"/>
      <c r="X28" s="93"/>
      <c r="Y28" s="1462"/>
      <c r="Z28" s="1503" t="s">
        <v>456</v>
      </c>
    </row>
    <row r="29" spans="2:26" ht="35.25" customHeight="1">
      <c r="B29" s="269">
        <v>12</v>
      </c>
      <c r="C29" s="1451" t="s">
        <v>457</v>
      </c>
      <c r="D29" s="1502" t="s">
        <v>79</v>
      </c>
      <c r="E29" s="1460">
        <v>108</v>
      </c>
      <c r="F29" s="806"/>
      <c r="G29" s="482"/>
      <c r="H29" s="482"/>
      <c r="I29" s="482"/>
      <c r="J29" s="1499"/>
      <c r="K29" s="806"/>
      <c r="L29" s="482"/>
      <c r="M29" s="482"/>
      <c r="N29" s="93"/>
      <c r="O29" s="1462"/>
      <c r="P29" s="1464"/>
      <c r="Q29" s="1397"/>
      <c r="R29" s="1397"/>
      <c r="S29" s="1392"/>
      <c r="T29" s="1392"/>
      <c r="U29" s="1464"/>
      <c r="V29" s="1397">
        <v>4</v>
      </c>
      <c r="W29" s="1397"/>
      <c r="X29" s="93" t="s">
        <v>49</v>
      </c>
      <c r="Y29" s="1462">
        <v>1</v>
      </c>
      <c r="Z29" s="1503" t="s">
        <v>456</v>
      </c>
    </row>
    <row r="30" spans="2:26" ht="5.25" customHeight="1">
      <c r="B30" s="135"/>
      <c r="C30" s="216"/>
      <c r="D30" s="217"/>
      <c r="E30" s="48"/>
      <c r="F30" s="1504"/>
      <c r="G30" s="1504"/>
      <c r="H30" s="1504"/>
      <c r="I30" s="1504"/>
      <c r="J30" s="1504"/>
      <c r="K30" s="1504"/>
      <c r="L30" s="1504"/>
      <c r="M30" s="1504"/>
      <c r="N30" s="1504"/>
      <c r="O30" s="1504"/>
      <c r="P30" s="1504"/>
      <c r="Q30" s="1504"/>
      <c r="R30" s="1504"/>
      <c r="S30" s="1504"/>
      <c r="T30" s="1504"/>
      <c r="U30" s="1505"/>
      <c r="V30" s="1505"/>
      <c r="W30" s="1505"/>
      <c r="X30" s="1504"/>
      <c r="Y30" s="1505"/>
      <c r="Z30" s="1506"/>
    </row>
    <row r="31" spans="2:26" ht="17.25" customHeight="1">
      <c r="B31" s="91"/>
      <c r="C31" s="1507" t="s">
        <v>431</v>
      </c>
      <c r="D31" s="1508" t="s">
        <v>432</v>
      </c>
      <c r="E31" s="1509">
        <v>432</v>
      </c>
      <c r="F31" s="1397"/>
      <c r="G31" s="1397"/>
      <c r="H31" s="1397">
        <v>4</v>
      </c>
      <c r="I31" s="1397">
        <v>3</v>
      </c>
      <c r="J31" s="1462">
        <v>4</v>
      </c>
      <c r="K31" s="1461"/>
      <c r="L31" s="1397"/>
      <c r="M31" s="1397">
        <v>4</v>
      </c>
      <c r="N31" s="93" t="s">
        <v>197</v>
      </c>
      <c r="O31" s="1462">
        <v>4</v>
      </c>
      <c r="P31" s="1461"/>
      <c r="Q31" s="1397"/>
      <c r="R31" s="1397">
        <v>4</v>
      </c>
      <c r="S31" s="1397">
        <v>3</v>
      </c>
      <c r="T31" s="1462">
        <v>4</v>
      </c>
      <c r="U31" s="1510"/>
      <c r="V31" s="1510"/>
      <c r="W31" s="1397">
        <v>4</v>
      </c>
      <c r="X31" s="93" t="s">
        <v>197</v>
      </c>
      <c r="Y31" s="1462">
        <v>4</v>
      </c>
      <c r="Z31" s="1511"/>
    </row>
    <row r="32" spans="2:26" ht="13.5" customHeight="1">
      <c r="B32" s="5"/>
      <c r="C32" s="2"/>
      <c r="D32" s="6" t="s">
        <v>17</v>
      </c>
      <c r="E32" s="55">
        <f>SUM(E7:E29)</f>
        <v>2160</v>
      </c>
      <c r="F32" s="1512">
        <f>SUM(F7:H29)</f>
        <v>30</v>
      </c>
      <c r="G32" s="1513"/>
      <c r="H32" s="9" t="s">
        <v>70</v>
      </c>
      <c r="I32" s="31">
        <f>COUNTIF(I7:I29,"e")</f>
        <v>0</v>
      </c>
      <c r="J32" s="31"/>
      <c r="K32" s="1512">
        <f>SUM(K7:M29)</f>
        <v>23</v>
      </c>
      <c r="L32" s="1514"/>
      <c r="M32" s="29" t="s">
        <v>70</v>
      </c>
      <c r="N32" s="31">
        <f>COUNTIF(N7:N29,"e")</f>
        <v>4</v>
      </c>
      <c r="O32" s="31"/>
      <c r="P32" s="1512">
        <f>SUM(P7:R29)</f>
        <v>24</v>
      </c>
      <c r="Q32" s="1513"/>
      <c r="R32" s="29" t="s">
        <v>70</v>
      </c>
      <c r="S32" s="31">
        <f>COUNTIF(S7:S29,"e")</f>
        <v>1</v>
      </c>
      <c r="T32" s="31"/>
      <c r="U32" s="1512">
        <f>SUM(U7:W29)</f>
        <v>21.5</v>
      </c>
      <c r="V32" s="1513"/>
      <c r="W32" s="29" t="s">
        <v>70</v>
      </c>
      <c r="X32" s="31">
        <f>COUNTIF(X7:X29,"e")</f>
        <v>4</v>
      </c>
      <c r="Y32" s="31"/>
      <c r="Z32" s="5"/>
    </row>
    <row r="33" spans="2:26" ht="16.5" customHeight="1">
      <c r="B33" s="70"/>
      <c r="C33" s="372"/>
      <c r="D33" s="373"/>
      <c r="E33" s="25"/>
      <c r="F33" s="8"/>
      <c r="G33" s="8"/>
      <c r="H33" s="9" t="s">
        <v>18</v>
      </c>
      <c r="I33" s="31">
        <f>COUNTIF(I9:I32,"з")</f>
        <v>1</v>
      </c>
      <c r="J33" s="31"/>
      <c r="K33" s="8"/>
      <c r="L33" s="8"/>
      <c r="M33" s="32" t="s">
        <v>18</v>
      </c>
      <c r="N33" s="31">
        <f>COUNTIF(N9:N29,"з")</f>
        <v>3</v>
      </c>
      <c r="O33" s="31"/>
      <c r="P33" s="1"/>
      <c r="Q33" s="8"/>
      <c r="R33" s="9" t="s">
        <v>18</v>
      </c>
      <c r="S33" s="61">
        <f>COUNTIF(S9:S29,"з")</f>
        <v>3</v>
      </c>
      <c r="T33" s="31"/>
      <c r="U33" s="1"/>
      <c r="V33" s="8"/>
      <c r="W33" s="9" t="s">
        <v>18</v>
      </c>
      <c r="X33" s="31">
        <f>COUNTIF(X9:X29,"з")+COUNTIF(X9:X29,"дз")</f>
        <v>3</v>
      </c>
      <c r="Y33" s="31"/>
      <c r="Z33" s="1"/>
    </row>
    <row r="34" spans="2:26" ht="15" customHeight="1" hidden="1">
      <c r="B34" s="1515"/>
      <c r="C34" s="1516" t="s">
        <v>77</v>
      </c>
      <c r="D34" s="1517">
        <f>I33+N33+S33+X33</f>
        <v>10</v>
      </c>
      <c r="E34" s="5"/>
      <c r="F34" s="1518"/>
      <c r="G34" s="1519"/>
      <c r="H34" s="1520"/>
      <c r="I34" s="1520"/>
      <c r="J34" s="1520"/>
      <c r="K34" s="1519"/>
      <c r="L34" s="1519"/>
      <c r="M34" s="1521"/>
      <c r="N34" s="31"/>
      <c r="O34" s="1520"/>
      <c r="P34" s="1519"/>
      <c r="Q34" s="1519"/>
      <c r="R34" s="1519"/>
      <c r="S34" s="1519"/>
      <c r="T34" s="1519"/>
      <c r="U34" s="1519"/>
      <c r="V34" s="1"/>
      <c r="W34" s="1"/>
      <c r="X34" s="1"/>
      <c r="Y34" s="1"/>
      <c r="Z34" s="1"/>
    </row>
    <row r="35" spans="2:26" ht="13.5" customHeight="1" hidden="1">
      <c r="B35" s="1438"/>
      <c r="C35" s="34" t="s">
        <v>75</v>
      </c>
      <c r="D35" s="36">
        <f>J32+O32+T32+Y32</f>
        <v>0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439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6" ht="15.75">
      <c r="B36" s="1"/>
      <c r="C36" s="1"/>
      <c r="D36" s="5" t="s">
        <v>458</v>
      </c>
      <c r="E36" s="1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1"/>
      <c r="S36" s="1"/>
      <c r="T36" s="1"/>
      <c r="U36" s="1"/>
      <c r="V36" s="1"/>
      <c r="W36" s="1"/>
      <c r="X36" s="1"/>
      <c r="Y36" s="1"/>
      <c r="Z36" s="1"/>
    </row>
  </sheetData>
  <sheetProtection/>
  <mergeCells count="30">
    <mergeCell ref="F32:G32"/>
    <mergeCell ref="K32:L32"/>
    <mergeCell ref="P32:Q32"/>
    <mergeCell ref="U32:V32"/>
    <mergeCell ref="X5:Y5"/>
    <mergeCell ref="B7:Z7"/>
    <mergeCell ref="C14:D14"/>
    <mergeCell ref="B15:Z15"/>
    <mergeCell ref="B16:B17"/>
    <mergeCell ref="C16:C17"/>
    <mergeCell ref="K4:O4"/>
    <mergeCell ref="P4:T4"/>
    <mergeCell ref="U4:Y4"/>
    <mergeCell ref="F5:H5"/>
    <mergeCell ref="I5:J5"/>
    <mergeCell ref="K5:M5"/>
    <mergeCell ref="N5:O5"/>
    <mergeCell ref="P5:R5"/>
    <mergeCell ref="S5:T5"/>
    <mergeCell ref="U5:W5"/>
    <mergeCell ref="B1:Z1"/>
    <mergeCell ref="C2:Y2"/>
    <mergeCell ref="B3:B6"/>
    <mergeCell ref="C3:C6"/>
    <mergeCell ref="D3:D6"/>
    <mergeCell ref="E3:E6"/>
    <mergeCell ref="F3:O3"/>
    <mergeCell ref="P3:Y3"/>
    <mergeCell ref="Z3:Z6"/>
    <mergeCell ref="F4:J4"/>
  </mergeCells>
  <printOptions/>
  <pageMargins left="0.75" right="0.75" top="1" bottom="1" header="0.5" footer="0.5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NMU</cp:lastModifiedBy>
  <cp:lastPrinted>2013-07-04T12:43:50Z</cp:lastPrinted>
  <dcterms:created xsi:type="dcterms:W3CDTF">1996-10-08T23:32:33Z</dcterms:created>
  <dcterms:modified xsi:type="dcterms:W3CDTF">2013-09-12T13:25:30Z</dcterms:modified>
  <cp:category/>
  <cp:version/>
  <cp:contentType/>
  <cp:contentStatus/>
</cp:coreProperties>
</file>